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H:\HACIENDA\INTERVENCION\PPTO\PPTO 2021\Presupuesto aprobado 2021\"/>
    </mc:Choice>
  </mc:AlternateContent>
  <xr:revisionPtr revIDLastSave="0" documentId="13_ncr:1_{2E85FFDA-D723-46FB-84C0-9AB5F2BD7A35}" xr6:coauthVersionLast="38" xr6:coauthVersionMax="38" xr10:uidLastSave="{00000000-0000-0000-0000-000000000000}"/>
  <bookViews>
    <workbookView xWindow="0" yWindow="0" windowWidth="28800" windowHeight="11190" xr2:uid="{00000000-000D-0000-FFFF-FFFF00000000}"/>
  </bookViews>
  <sheets>
    <sheet name="GASTOS 2021 Enviar" sheetId="1" r:id="rId1"/>
    <sheet name="INGRESOS 2021 Enviar" sheetId="2" r:id="rId2"/>
  </sheets>
  <definedNames>
    <definedName name="_xlnm._FilterDatabase" localSheetId="0" hidden="1">'GASTOS 2021 Enviar'!#REF!</definedName>
    <definedName name="_xlnm.Print_Area" localSheetId="0">'GASTOS 2021 Enviar'!$A$1:$E$710</definedName>
    <definedName name="_xlnm.Print_Area" localSheetId="1">'INGRESOS 2021 Enviar'!$A$1:$C$63</definedName>
    <definedName name="Print_Area" localSheetId="0">'GASTOS 2021 Enviar'!#REF!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9" i="1" l="1"/>
  <c r="E81" i="1" l="1"/>
  <c r="D9" i="1" l="1"/>
  <c r="E39" i="1"/>
  <c r="C4" i="2"/>
  <c r="D605" i="1" l="1"/>
  <c r="C280" i="1" l="1"/>
  <c r="E76" i="1" l="1"/>
  <c r="D636" i="1" l="1"/>
  <c r="D622" i="1"/>
  <c r="D612" i="1"/>
  <c r="D600" i="1"/>
  <c r="D555" i="1"/>
  <c r="E397" i="1"/>
  <c r="E388" i="1"/>
  <c r="D368" i="1"/>
  <c r="C361" i="1" s="1"/>
  <c r="D345" i="1"/>
  <c r="D336" i="1"/>
  <c r="D292" i="1"/>
  <c r="D279" i="1"/>
  <c r="D248" i="1"/>
  <c r="E244" i="1" s="1"/>
  <c r="D200" i="1"/>
  <c r="D186" i="1"/>
  <c r="D178" i="1"/>
  <c r="E497" i="1" l="1"/>
  <c r="E481" i="1"/>
  <c r="E476" i="1"/>
  <c r="E469" i="1"/>
  <c r="E485" i="1" l="1"/>
  <c r="D385" i="1"/>
  <c r="E90" i="1" l="1"/>
  <c r="D66" i="1" s="1"/>
  <c r="E73" i="1"/>
  <c r="E42" i="1"/>
  <c r="E698" i="1" l="1"/>
  <c r="E518" i="1"/>
  <c r="E425" i="1"/>
  <c r="E407" i="1"/>
  <c r="E403" i="1"/>
  <c r="E327" i="1"/>
  <c r="E325" i="1"/>
  <c r="E240" i="1"/>
  <c r="E220" i="1"/>
  <c r="E148" i="1"/>
  <c r="E151" i="1" s="1"/>
  <c r="E134" i="1"/>
  <c r="E137" i="1" s="1"/>
  <c r="E118" i="1"/>
  <c r="E115" i="1"/>
  <c r="E112" i="1"/>
  <c r="E85" i="1"/>
  <c r="D60" i="1"/>
  <c r="E46" i="1"/>
  <c r="E34" i="1"/>
  <c r="E93" i="1" l="1"/>
  <c r="E120" i="1"/>
  <c r="C63" i="2" l="1"/>
  <c r="C384" i="1" l="1"/>
  <c r="D176" i="1"/>
  <c r="E168" i="1" s="1"/>
  <c r="E209" i="1" s="1"/>
  <c r="D65" i="1" l="1"/>
  <c r="E706" i="1" l="1"/>
  <c r="D678" i="1"/>
  <c r="D643" i="1"/>
  <c r="D619" i="1"/>
  <c r="D596" i="1"/>
  <c r="D549" i="1"/>
  <c r="D546" i="1"/>
  <c r="D543" i="1"/>
  <c r="D539" i="1"/>
  <c r="D463" i="1"/>
  <c r="E584" i="1" l="1"/>
  <c r="E658" i="1" s="1"/>
  <c r="E538" i="1"/>
  <c r="E677" i="1"/>
  <c r="D665" i="1" s="1"/>
  <c r="D466" i="1"/>
  <c r="D493" i="1"/>
  <c r="D509" i="1"/>
  <c r="D464" i="1"/>
  <c r="D691" i="1"/>
  <c r="E701" i="1"/>
  <c r="E522" i="1"/>
  <c r="E501" i="1"/>
  <c r="D430" i="1"/>
  <c r="E428" i="1" s="1"/>
  <c r="E454" i="1" s="1"/>
  <c r="D313" i="1"/>
  <c r="D378" i="1"/>
  <c r="E331" i="1" s="1"/>
  <c r="D286" i="1"/>
  <c r="D128" i="1"/>
  <c r="D100" i="1"/>
  <c r="D63" i="1"/>
  <c r="D62" i="1"/>
  <c r="D12" i="1"/>
  <c r="D27" i="1"/>
  <c r="D24" i="1"/>
  <c r="D10" i="1"/>
  <c r="D8" i="1"/>
  <c r="E275" i="1" l="1"/>
  <c r="C376" i="1"/>
  <c r="E410" i="1"/>
  <c r="E524" i="1"/>
  <c r="E684" i="1"/>
  <c r="E22" i="1"/>
  <c r="E561" i="1"/>
  <c r="D416" i="1"/>
  <c r="D317" i="1"/>
  <c r="D314" i="1"/>
  <c r="D315" i="1"/>
  <c r="D98" i="1"/>
  <c r="D310" i="1"/>
  <c r="D214" i="1"/>
  <c r="D233" i="1"/>
  <c r="D309" i="1"/>
  <c r="D566" i="1"/>
  <c r="D530" i="1"/>
  <c r="E224" i="1"/>
  <c r="D142" i="1"/>
  <c r="E254" i="1"/>
  <c r="D99" i="1"/>
  <c r="C332" i="1"/>
  <c r="D232" i="1"/>
  <c r="E53" i="1" l="1"/>
  <c r="E122" i="1" s="1"/>
  <c r="E226" i="1"/>
  <c r="E703" i="1"/>
  <c r="D417" i="1"/>
  <c r="D7" i="1"/>
  <c r="D312" i="1"/>
  <c r="D262" i="1"/>
  <c r="D157" i="1"/>
  <c r="E304" i="1"/>
  <c r="D710" i="1" l="1"/>
  <c r="E456" i="1"/>
  <c r="E705" i="1" l="1"/>
  <c r="E70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Ziortza</author>
  </authors>
  <commentList>
    <comment ref="B58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Ziortza:</t>
        </r>
        <r>
          <rPr>
            <sz val="9"/>
            <color indexed="81"/>
            <rFont val="Tahoma"/>
            <family val="2"/>
          </rPr>
          <t xml:space="preserve">
Se incrementa un 1% (0,9%) de subida salarial prevista para 2021, más 2 % absentismo laboral</t>
        </r>
      </text>
    </comment>
  </commentList>
</comments>
</file>

<file path=xl/sharedStrings.xml><?xml version="1.0" encoding="utf-8"?>
<sst xmlns="http://schemas.openxmlformats.org/spreadsheetml/2006/main" count="851" uniqueCount="749">
  <si>
    <t>DESCRIPCIÓN DE GRUPOS DE PROGRAMAS</t>
  </si>
  <si>
    <t>ÁREA DE GASTO 1. SERVICIOS PÚBLICOS BÁSICOS</t>
  </si>
  <si>
    <t>POLÍTICA DE GASTO 15. VIVIENDA Y URBANISMO</t>
  </si>
  <si>
    <t>GRUPOS DE PROGRAMAS:</t>
  </si>
  <si>
    <t>          150. Administración general de vivienda y urbanismo.</t>
  </si>
  <si>
    <t xml:space="preserve">          151. Urbanismo: planeamiento, gestión, ejecución y disciplina urbanística. </t>
  </si>
  <si>
    <t>          1521. Promoción y gestión de viivenda de protección pública.</t>
  </si>
  <si>
    <t>          1522. Conservación y rehabilitación de la edificación.</t>
  </si>
  <si>
    <t xml:space="preserve">          1531. Vías públicas: Acceso a los núcleos de población.</t>
  </si>
  <si>
    <t xml:space="preserve">          1532. Vías públicas: pavimentación de vías públicas.</t>
  </si>
  <si>
    <t>DESCRIPCIÓN:</t>
  </si>
  <si>
    <t xml:space="preserve">15.1. Construcción, mejora y conservación de viviendas y albergues, incluida la adquisición de terrenos. </t>
  </si>
  <si>
    <t>15. 2. Gastos derivados del planeamiento y régimen urbanístico.</t>
  </si>
  <si>
    <t>15. 3. Gastos de construcción, mejora y conservación de viales urbanos y otros de naturaleza análoga.</t>
  </si>
  <si>
    <t xml:space="preserve">15.4. Ayudas que posibilitan el acceso a la vivienda de cualquier régimen. </t>
  </si>
  <si>
    <t>15.5. El fomento de la promoción pública de vivienda.</t>
  </si>
  <si>
    <t>APLICACIONES PRESUPUESTARIAS:</t>
  </si>
  <si>
    <t>150. Administración general de vivienda y urbanismo.</t>
  </si>
  <si>
    <t xml:space="preserve">           - Trabajadores de mantenimiento </t>
  </si>
  <si>
    <t>150.130.000</t>
  </si>
  <si>
    <t xml:space="preserve">Sueldos </t>
  </si>
  <si>
    <t>Trabajador laboral</t>
  </si>
  <si>
    <t>Plan de empleo (2 personas/3 meses/ jornada completa)</t>
  </si>
  <si>
    <t>150.161.000</t>
  </si>
  <si>
    <t>Seguridad Social</t>
  </si>
  <si>
    <t>150.162.000</t>
  </si>
  <si>
    <t>Seguro de accidentes y de vida</t>
  </si>
  <si>
    <t>2º Trabajador laboral (2x2 meses)</t>
  </si>
  <si>
    <t xml:space="preserve">151. Urbanismo: planeamiento, gestión, ejecución y disciplina urbanística. </t>
  </si>
  <si>
    <t>151.421.000</t>
  </si>
  <si>
    <t>151.227.000</t>
  </si>
  <si>
    <t>151.642.000</t>
  </si>
  <si>
    <t>1522. Conservación y rehabilitación de la edificación.</t>
  </si>
  <si>
    <t>1522.622.000</t>
  </si>
  <si>
    <t xml:space="preserve">Rehabilitación de edificios municipales </t>
  </si>
  <si>
    <t>1522.780.000</t>
  </si>
  <si>
    <t>Subvención para rehabilitación de edificios del municipio</t>
  </si>
  <si>
    <t>1532. Vías públicas y jardines: pavimentación de vías públicas.</t>
  </si>
  <si>
    <t>1532.221.000</t>
  </si>
  <si>
    <t>Suministros varios</t>
  </si>
  <si>
    <t>1532.210.000</t>
  </si>
  <si>
    <t>Reparaciones urbanas</t>
  </si>
  <si>
    <t>1532.210.001</t>
  </si>
  <si>
    <t>Reparaciones de maquinaria</t>
  </si>
  <si>
    <t>1532.601.000</t>
  </si>
  <si>
    <t>Mobiliario urbano</t>
  </si>
  <si>
    <t>1532.625.000</t>
  </si>
  <si>
    <t>TOTAL POLÍTICA DE GASTO 15: vivienda y urbanismo</t>
  </si>
  <si>
    <t>POLÍTICA DE GASTO 16. BIENESTAR COMUNITARIO</t>
  </si>
  <si>
    <t>          160. Alcantarillado.</t>
  </si>
  <si>
    <t xml:space="preserve">          161. Abastecimiento domiciliario de agua potable. </t>
  </si>
  <si>
    <t>          1621. Recogida, gestión y tratamiento de residuos: Recogida de residuos.</t>
  </si>
  <si>
    <t>          1622. Recogida, gestión y tratamiento de residuos: Gestión de residuos sólidos urbanos.</t>
  </si>
  <si>
    <t>          1623. Recogida, gestión y tratamiento de residuos:  Tratamiento de residuos.</t>
  </si>
  <si>
    <t>          163. Limpieza viaria.</t>
  </si>
  <si>
    <t>          164. Comenterios y servicios funerarios.</t>
  </si>
  <si>
    <t>          165. Alumbrado público.</t>
  </si>
  <si>
    <t>          166. Evacuación y tratamiento de aguas residuales.</t>
  </si>
  <si>
    <t xml:space="preserve">16.1. Gastos relativos a actuaciones y servicios cuya finalidad es la mejora de la calidad de vida en general. </t>
  </si>
  <si>
    <t>16. 2. Construcción, mantenimiento, conservación y funcionamiento de los servicios de alcantarillado; abastecimiento domiciliario de agua potable; evacuación y tratamiento de aguas residuales; recogida, eliminación o tratamiento de basuras; limpieza viari</t>
  </si>
  <si>
    <t>1621. Recogida, gestión y tratamiento de residuos: Recogida de residuos.</t>
  </si>
  <si>
    <t>1621.421.000</t>
  </si>
  <si>
    <t>Cuota Consorcio de Basuras de Estribaciones del Gorbea</t>
  </si>
  <si>
    <t>Material para compostaje doméstico</t>
  </si>
  <si>
    <t>1623.221.000</t>
  </si>
  <si>
    <t>Suministro  estructurante para compostaje</t>
  </si>
  <si>
    <t>163. Limpieza viaria.</t>
  </si>
  <si>
    <t>163.434.000</t>
  </si>
  <si>
    <t>Transferencia a las JJAA para prestación servicio mantenimiento de calles y jardines</t>
  </si>
  <si>
    <t>163.227.000</t>
  </si>
  <si>
    <t>Limpieza accesos vecinales nieve y otros</t>
  </si>
  <si>
    <t>165. Alumbrado público.</t>
  </si>
  <si>
    <t>165.221.000</t>
  </si>
  <si>
    <t>Suministro a las localidades del Municipio</t>
  </si>
  <si>
    <t>165.210.000</t>
  </si>
  <si>
    <t>Reparaciones</t>
  </si>
  <si>
    <t>165.601.000</t>
  </si>
  <si>
    <t xml:space="preserve">Inversiones en alumbrado público </t>
  </si>
  <si>
    <t>TOTAL POLÍTICA DE GASTO 16: bienestar comunitario</t>
  </si>
  <si>
    <t>POLÍTICA DE GASTO 17. MEDIO AMBIENTE</t>
  </si>
  <si>
    <t>          170. Administración general del medio ambiente.</t>
  </si>
  <si>
    <t>          171. Parques y jardines.</t>
  </si>
  <si>
    <t>          172. Protección y mejora del medio ambiente</t>
  </si>
  <si>
    <t>          1721. Protección y mejora del medio ambiente: Protección contra la contaminación acústica, lumínica y atmosférica en zonas urbanas.</t>
  </si>
  <si>
    <t>          173. Playas</t>
  </si>
  <si>
    <t xml:space="preserve">17.1. Gastos relativos a la protección y mejora del medio ambiente así como inversión y funcionamiento de servicios de protección del medio natural. </t>
  </si>
  <si>
    <t>17. 2. Repoblación forestal.</t>
  </si>
  <si>
    <t>17.3. Defensa contra incendios forestales.</t>
  </si>
  <si>
    <t>17.4. Deslinde, amojonamiento y lucha contra la desertización.</t>
  </si>
  <si>
    <t>17.5. Matenimiento de playas.</t>
  </si>
  <si>
    <t>170. Administración General del medio ambiente</t>
  </si>
  <si>
    <t>170.421.000</t>
  </si>
  <si>
    <t>Técnico de la Agenda Local 21 de la Cuadrilla de Gorbeialdea</t>
  </si>
  <si>
    <t>171. Parques y jardines</t>
  </si>
  <si>
    <t>171.221.000</t>
  </si>
  <si>
    <t>Renovación zonas verdes</t>
  </si>
  <si>
    <t>172. Protección y mejora del medio ambiente</t>
  </si>
  <si>
    <t>TOTAL POLÍTICA DE GASTO 17: medio ambiente</t>
  </si>
  <si>
    <t xml:space="preserve">TOTAL ÁREA DE GASTO 1: </t>
  </si>
  <si>
    <t>ÁREA DE GASTO 2. ACTUACIONES DE PROTECCIÓN Y PROMOCIÓN SOCIAL</t>
  </si>
  <si>
    <t>POLÍTICA DE GASTO 21. PENSIONES</t>
  </si>
  <si>
    <t>211. Pensiones</t>
  </si>
  <si>
    <t>21.1. Pensiones graciables, mejoras de pensiones y pensiones extraordinarias a cargo de la entidad local de funcionarios y personal laboral o sus derechohabientes, y otros gastos de naturaleza similar.</t>
  </si>
  <si>
    <t>211.160.040</t>
  </si>
  <si>
    <t>Elkarkidetza</t>
  </si>
  <si>
    <t>TOTAL POLÍTICA DE GASTO 21: pensiones</t>
  </si>
  <si>
    <t>POLÍTICA DE GASTO 22. OTRAS PRESTACIONES ECONÓMICAS A FAVOR DE LOS EMPLEADOS</t>
  </si>
  <si>
    <t>221. Otras prestaciones económicas a favor de los empleados</t>
  </si>
  <si>
    <t>22.1. Comprende gastos de este tipo, así como los derivadso de la acción social a favor de los empleados, excepto cuotas a cargo del empleador de mutualidades y seguridad social.</t>
  </si>
  <si>
    <t>221.163.010</t>
  </si>
  <si>
    <t>Acciones formativas para el personal</t>
  </si>
  <si>
    <t>TOTAL POLÍTICA DE GASTO 22: otras prestaciones empleados</t>
  </si>
  <si>
    <t>POLÍTICA DE GASTO 23. SERVICIOS SOCIALES Y PROMOCIÓN SOCIAL</t>
  </si>
  <si>
    <t>230. Administración general de servicios sociales</t>
  </si>
  <si>
    <t>231. Asistencia social primaria</t>
  </si>
  <si>
    <t xml:space="preserve">23.1. Promoción de la igualdad de género </t>
  </si>
  <si>
    <t>23.2. Promoción y reinserción social de marginados</t>
  </si>
  <si>
    <t>23.3. Gestión de los servicios sociales</t>
  </si>
  <si>
    <t>23.4. Prestación de servicios a personas dependientes y de asistencia social, residencias de ancianos y otros de naturaleza análoga</t>
  </si>
  <si>
    <t>23.5. Evaluación e información de situaciones de necesidad social y atención inmediata a personas en riesgo de exclusión social</t>
  </si>
  <si>
    <t>23.6. Transferencias finalistas a entidades y familias que colaboren en la consecución de estos fines</t>
  </si>
  <si>
    <t>231.421.000</t>
  </si>
  <si>
    <t>Servicio Social Base Cuadrilla de Gorbeialdea</t>
  </si>
  <si>
    <t>231.421.001</t>
  </si>
  <si>
    <t>Técnica de Igualdad Cuadrilla de Gorbeialdea</t>
  </si>
  <si>
    <t>231.227.002</t>
  </si>
  <si>
    <t>Acciones 3ª edad</t>
  </si>
  <si>
    <t>231.227.003</t>
  </si>
  <si>
    <t xml:space="preserve">Acciones de Igualdad </t>
  </si>
  <si>
    <t>231.227.001</t>
  </si>
  <si>
    <t>Actividades Tercera Edad</t>
  </si>
  <si>
    <t>Transporte club jubilados</t>
  </si>
  <si>
    <t xml:space="preserve">Transporte aulas </t>
  </si>
  <si>
    <t>Monitora Aulas</t>
  </si>
  <si>
    <t>Centro Rural de Atención Diurna</t>
  </si>
  <si>
    <t>231.227.000</t>
  </si>
  <si>
    <t xml:space="preserve">Gestión y mantenimiento </t>
  </si>
  <si>
    <t>Limpieza</t>
  </si>
  <si>
    <t>Telefono</t>
  </si>
  <si>
    <t>Calderas</t>
  </si>
  <si>
    <t>Extintores</t>
  </si>
  <si>
    <t>Seguridad, alarma,acuda y custodia</t>
  </si>
  <si>
    <t>231.221.001</t>
  </si>
  <si>
    <t>Gas</t>
  </si>
  <si>
    <t>Electricidad</t>
  </si>
  <si>
    <t>Agua</t>
  </si>
  <si>
    <t>3.- Otros suministros (material no inventariable)</t>
  </si>
  <si>
    <t>231.625.000</t>
  </si>
  <si>
    <t>4.- Equipamiento</t>
  </si>
  <si>
    <t>231.210.000</t>
  </si>
  <si>
    <t>231.222.000</t>
  </si>
  <si>
    <t>6.-Comunicaciones</t>
  </si>
  <si>
    <t>231.226.000</t>
  </si>
  <si>
    <t>7.- Actividades varias CRAD</t>
  </si>
  <si>
    <t>Subvencion de las necesidades básicas de colectivos necesitados</t>
  </si>
  <si>
    <t>231.480.000</t>
  </si>
  <si>
    <t>Ayudas emergencia en Municipio 5x100</t>
  </si>
  <si>
    <t>231.480.001</t>
  </si>
  <si>
    <t>Ayudas a familias e instituciones sin fines de lucro</t>
  </si>
  <si>
    <t>231.480.002</t>
  </si>
  <si>
    <t>Ayudas a familias con niños en Haurreskola</t>
  </si>
  <si>
    <t>231.481.000</t>
  </si>
  <si>
    <t>TOTAL POLÍTICA DE GASTO 23: servicios sociales y promoción social</t>
  </si>
  <si>
    <t>POLÍTICA DE GASTO 24. FOMENTO DEL EMPLEO</t>
  </si>
  <si>
    <t>241. Fomento del empleo</t>
  </si>
  <si>
    <t>24.1. Comprende gastos que tienen por objeto el fomento del empleo y promoción de acciones propias o en colaboración con otras administraciones públicas.</t>
  </si>
  <si>
    <t>241.227.000</t>
  </si>
  <si>
    <t>Acciones del Plan de Empleo</t>
  </si>
  <si>
    <t>241.480.000</t>
  </si>
  <si>
    <t xml:space="preserve">Subvención alquiler local comercial </t>
  </si>
  <si>
    <t>TOTAL POLÍTICA DE GASTO 24: fomento del empleo</t>
  </si>
  <si>
    <t xml:space="preserve">TOTAL ÁREA DE GASTO 2 </t>
  </si>
  <si>
    <t>ÁREA DE GASTO 3. PRODUCCIÓN DE BIENES PÚBLICOS DE CARÁCTER PREFERENTE</t>
  </si>
  <si>
    <t>POLÍTICA DE GASTO 31. SANIDAD</t>
  </si>
  <si>
    <t>311. Protección de la salubridad pública</t>
  </si>
  <si>
    <t>312. Hospitales, servicios asistenciales y centros de salud</t>
  </si>
  <si>
    <t>31.1. Prevención y curación de enfermedades, así como mantenimiento de un estado de inmunidad sanitario en población.</t>
  </si>
  <si>
    <t>31.2. Creación, construcción, equipamiento y funcionamiento de hospitales, clínicas y sanatorios de cualquier naturaleza, casas de socorro, dispensarios, botiquines de urgencia, balnearios, laboratorios de análisis, ambulancias, servicios de salud pública</t>
  </si>
  <si>
    <t>311.227.001</t>
  </si>
  <si>
    <t>Campañas periódicas de desratización</t>
  </si>
  <si>
    <t>Promoción de la vida activa ZZUK</t>
  </si>
  <si>
    <t>312. Centro de salud</t>
  </si>
  <si>
    <t>312.210.000</t>
  </si>
  <si>
    <t>1. Reparaciones, mantenimiento y conservación</t>
  </si>
  <si>
    <t>312.221.000</t>
  </si>
  <si>
    <t>312.222.000</t>
  </si>
  <si>
    <t>3. Comunicaciones</t>
  </si>
  <si>
    <t>312.227.000</t>
  </si>
  <si>
    <t>4. Gestión por empresas</t>
  </si>
  <si>
    <t>Servicios de limpieza</t>
  </si>
  <si>
    <t>Alarma, seguridad y extintores</t>
  </si>
  <si>
    <t>Otros</t>
  </si>
  <si>
    <t xml:space="preserve">TOTAL POLÍTICA DE GASTO 31. sanidad </t>
  </si>
  <si>
    <t>POLÍTICA DE GASTO 32. EDUCACIÓN</t>
  </si>
  <si>
    <t>320. Administración general de educación</t>
  </si>
  <si>
    <t>321. Creación de centros docentes de enseñanza infantil y primaria</t>
  </si>
  <si>
    <t>322. Creación de centros docentes de enseñanza secundaria</t>
  </si>
  <si>
    <t>323. Funcionamiento de centros docentes de enseñanza infantil y primaria y educación especial</t>
  </si>
  <si>
    <t>324. Funcionamiento de centros docentes de enseñanza secundaria</t>
  </si>
  <si>
    <t>325. Vigilancia del cumplimiento de la escolaridad obligatoria</t>
  </si>
  <si>
    <t>326. Servicios complementarios de educación</t>
  </si>
  <si>
    <t>327. Fomento de la convivencia ciudadana</t>
  </si>
  <si>
    <t>32.1. Creacion, conservación y funcionamiento de centros de enseñanza y sus servicios complementarios, así como transferencias a entes o familias para fomento de la misma.</t>
  </si>
  <si>
    <t>32.2. Gastos benñefico asistenciales cuando predomine el carácter educativo.</t>
  </si>
  <si>
    <t>32.3. Transporte escolar, becas, ayudas se consideran servicios complementarios de educación.</t>
  </si>
  <si>
    <t xml:space="preserve">32.4. Gastos cuyo objeto sea la mehora del nivel educativo de la población. </t>
  </si>
  <si>
    <t>323. Funcionamiento de centros docentes de enseñanza infantil, primaria</t>
  </si>
  <si>
    <t xml:space="preserve">1.- Gorbeia Eskola </t>
  </si>
  <si>
    <t>323.210.000</t>
  </si>
  <si>
    <t>Reparaciones, mantenimiento y conservación</t>
  </si>
  <si>
    <t>323.221.000</t>
  </si>
  <si>
    <t xml:space="preserve">Suministros servicios </t>
  </si>
  <si>
    <t>323.227.000</t>
  </si>
  <si>
    <t xml:space="preserve">    Mantenimiento por empresas</t>
  </si>
  <si>
    <t xml:space="preserve">Limpieza </t>
  </si>
  <si>
    <t>Mantenimiento calefacción</t>
  </si>
  <si>
    <t>Mantenimiento ascensores</t>
  </si>
  <si>
    <t>Legionela</t>
  </si>
  <si>
    <t>323.226.000</t>
  </si>
  <si>
    <t xml:space="preserve"> Actividades escolares</t>
  </si>
  <si>
    <t>Baratza</t>
  </si>
  <si>
    <t>2.- Haurreskola</t>
  </si>
  <si>
    <t>323.210.002</t>
  </si>
  <si>
    <t>Suministros servicios (Iberdrola,Cepsa, Consorcio) y Otros</t>
  </si>
  <si>
    <t>Mantenimiento por empresas</t>
  </si>
  <si>
    <t>Ascensor</t>
  </si>
  <si>
    <t xml:space="preserve">Lavanderia </t>
  </si>
  <si>
    <t xml:space="preserve">Acuda y custodia </t>
  </si>
  <si>
    <t>3.-  Gastos Comunes en Centros Escolares</t>
  </si>
  <si>
    <t>323.221.003</t>
  </si>
  <si>
    <t>Compra de material diverso</t>
  </si>
  <si>
    <t>323.622.003</t>
  </si>
  <si>
    <t>Inversiones en las escuelas</t>
  </si>
  <si>
    <t>323.625.003</t>
  </si>
  <si>
    <t>Mobiliario en las escuelas</t>
  </si>
  <si>
    <t xml:space="preserve">TOTAL POLÍTICA DE GASTO 32: educación </t>
  </si>
  <si>
    <t>POLÍTICA DE GASTO 33. CULTURA</t>
  </si>
  <si>
    <t>330. Administración general de cultura</t>
  </si>
  <si>
    <t>3321. Bibliotecas y archivos: bibliotecas públicas</t>
  </si>
  <si>
    <t>3322. Bibliotecas y archivos: archivos</t>
  </si>
  <si>
    <t>333. Equipamientos culturales y museos</t>
  </si>
  <si>
    <t>334. Promoción cultural</t>
  </si>
  <si>
    <t>335. Euskara</t>
  </si>
  <si>
    <t>336. Protección y gestión del patrimonio histórico artístico</t>
  </si>
  <si>
    <t>337. Instalaciones de ocupación del tiempo libre</t>
  </si>
  <si>
    <t>338. Fiestas populares y festejos</t>
  </si>
  <si>
    <t>33.1. Creación conservación y funcionamiento de edificios destinados a bibliotecas, museos, archivos, casas de cultura, actividades culturales, de escparcimiento y tiempo libre como hogares del jubilado o casas de la juventud, salas de exposiciones</t>
  </si>
  <si>
    <t>33.2. Promoción y enseñanza del euskera</t>
  </si>
  <si>
    <t>33.3. Espectáculos públicos</t>
  </si>
  <si>
    <t>330.421.000</t>
  </si>
  <si>
    <t>Técnica de Cultura y actividades culturales y deportivas de la Cuadrilla de Gorbeialdea</t>
  </si>
  <si>
    <t>3321.227.000</t>
  </si>
  <si>
    <t>Biblioteca municipal: Gestión empresa externa:</t>
  </si>
  <si>
    <t>3321.220.000</t>
  </si>
  <si>
    <t>Suministros biblioteca</t>
  </si>
  <si>
    <t>3321.226.000</t>
  </si>
  <si>
    <t>Actividades para promoción de la lectura</t>
  </si>
  <si>
    <t xml:space="preserve">1. Centro Sociocultural </t>
  </si>
  <si>
    <t>333.622.000</t>
  </si>
  <si>
    <t>333.625.000</t>
  </si>
  <si>
    <t>1.2. Equipamiento (material sonido y biblioteca)</t>
  </si>
  <si>
    <t>1.3. Funcionamiento Centro Social</t>
  </si>
  <si>
    <t>333.227.003</t>
  </si>
  <si>
    <t>1.3.1.-Gestión empresas externas</t>
  </si>
  <si>
    <t>Dinamización y dirección</t>
  </si>
  <si>
    <t>Conserjeria</t>
  </si>
  <si>
    <t>Ludoteca</t>
  </si>
  <si>
    <t>Dinamización Club Joven</t>
  </si>
  <si>
    <t>Organización cursos y talleres</t>
  </si>
  <si>
    <t>Colonias infantiles/navidad</t>
  </si>
  <si>
    <t>333.227.004</t>
  </si>
  <si>
    <t>1.3.2.- Gestión empresas externas: AT sonido</t>
  </si>
  <si>
    <t xml:space="preserve">  </t>
  </si>
  <si>
    <t>333.227.000</t>
  </si>
  <si>
    <t xml:space="preserve">1.4. Mantenimiento edificio </t>
  </si>
  <si>
    <t>Seguridad, alarma y extintores</t>
  </si>
  <si>
    <t>Acuda y custodia</t>
  </si>
  <si>
    <t>Otros (limpieza hueco ascensor, fotocopiadora,…)</t>
  </si>
  <si>
    <t>333.221.000</t>
  </si>
  <si>
    <t>1.5. Suministros (Electricidad: 9000, agua y gas: 19.000)</t>
  </si>
  <si>
    <t>333.220.001</t>
  </si>
  <si>
    <t>1.6. Suministros varios</t>
  </si>
  <si>
    <t>333.220.000</t>
  </si>
  <si>
    <t>1.7. Subscripción revistas, periodicos,etc</t>
  </si>
  <si>
    <t>333.210.000</t>
  </si>
  <si>
    <t>333.222.000</t>
  </si>
  <si>
    <t xml:space="preserve">1.9. Comunicaciones </t>
  </si>
  <si>
    <t>333.226.000</t>
  </si>
  <si>
    <t>1.10. Programas juventud</t>
  </si>
  <si>
    <t>333.226.001</t>
  </si>
  <si>
    <t xml:space="preserve">1.11. Actividades culturales </t>
  </si>
  <si>
    <t>333.227.005</t>
  </si>
  <si>
    <t>1.12. Escuela de Teatro</t>
  </si>
  <si>
    <t>333.226.002</t>
  </si>
  <si>
    <t>1.13. Festikale</t>
  </si>
  <si>
    <t>2.- Escuela de Música</t>
  </si>
  <si>
    <t>333.622.001</t>
  </si>
  <si>
    <t>333.210.001</t>
  </si>
  <si>
    <t>Suministros servicios (Iberdrola,Repsol, Consorcio)</t>
  </si>
  <si>
    <t xml:space="preserve">Comunicaciones </t>
  </si>
  <si>
    <t>Mobiliario y enseres escuela música</t>
  </si>
  <si>
    <t>Calefacción</t>
  </si>
  <si>
    <t>3.- Local jóvenes</t>
  </si>
  <si>
    <t>333.221.002</t>
  </si>
  <si>
    <t xml:space="preserve">Suministros varios </t>
  </si>
  <si>
    <t>333.227.002</t>
  </si>
  <si>
    <t>Mantenimiento</t>
  </si>
  <si>
    <t>Concursos (fotos, carteles fiestas, bertsolaris…)</t>
  </si>
  <si>
    <t>334.481.001</t>
  </si>
  <si>
    <t xml:space="preserve">Subvenciones actividades socioculturales </t>
  </si>
  <si>
    <t>334.481.002</t>
  </si>
  <si>
    <t>Convenio Dominizubi</t>
  </si>
  <si>
    <t>334.481.003</t>
  </si>
  <si>
    <t>Convenio Oketa Alai</t>
  </si>
  <si>
    <t>334.481.004</t>
  </si>
  <si>
    <t>Convenio AMPA Gorbeia eskola</t>
  </si>
  <si>
    <t>Convenio AMPA Zuia</t>
  </si>
  <si>
    <t>Convenio AMPA Durana</t>
  </si>
  <si>
    <t>335.421.000</t>
  </si>
  <si>
    <t>Técnico de Euskera y actividades de promoción  de la Cuadrilla de Gorbeialdea</t>
  </si>
  <si>
    <t>335.226.000</t>
  </si>
  <si>
    <t>Fiesta Zigoitia Euskaraz</t>
  </si>
  <si>
    <t>335.226.001</t>
  </si>
  <si>
    <t>335.480.000</t>
  </si>
  <si>
    <t>Becas aprendizaje del Euskera</t>
  </si>
  <si>
    <t>336.227.000</t>
  </si>
  <si>
    <t>338.226.000</t>
  </si>
  <si>
    <t xml:space="preserve">Eguzki Jaia </t>
  </si>
  <si>
    <t>338.434.000</t>
  </si>
  <si>
    <t>Subvención fiestas de los Concejos del municipio</t>
  </si>
  <si>
    <t xml:space="preserve">TOTAL POLÍTICA DE GASTO 33: cultura </t>
  </si>
  <si>
    <t>POLÍTICA DE GASTO 34. DEPORTE</t>
  </si>
  <si>
    <t>340. Administración general de deportes</t>
  </si>
  <si>
    <t>341. Promoción y fomento del deporte</t>
  </si>
  <si>
    <t>342. Instalaciones deportivas</t>
  </si>
  <si>
    <t>34.1. Promoción y difusión deportiva</t>
  </si>
  <si>
    <t>34.2. Creación, conservación y funcionamiento de edificios destinados a piscinas, instalaciones deportivas.</t>
  </si>
  <si>
    <t>34.3. Cualquier actuación directamente relacionada con el deporte</t>
  </si>
  <si>
    <t>341.480.000</t>
  </si>
  <si>
    <t>Premio de pelota de Zigoitia</t>
  </si>
  <si>
    <t>341.481.000</t>
  </si>
  <si>
    <t xml:space="preserve">Subvenciones actividades deportivas </t>
  </si>
  <si>
    <t>342.221.000</t>
  </si>
  <si>
    <t>Suministros Servicios instalaciones deportivas</t>
  </si>
  <si>
    <t>342.227.000</t>
  </si>
  <si>
    <t xml:space="preserve">Servicio emp externa ( limpieza, calef, alarma, extintores,...) </t>
  </si>
  <si>
    <t>342.210.000</t>
  </si>
  <si>
    <t>Reparaciones instalaciones deportivas</t>
  </si>
  <si>
    <t>342.221.001</t>
  </si>
  <si>
    <t>Material deportivo no inventariable</t>
  </si>
  <si>
    <t>342.625.000</t>
  </si>
  <si>
    <t>Material deportivo inventariable</t>
  </si>
  <si>
    <t>342.625.001</t>
  </si>
  <si>
    <t>Equipamiento en instalaciones bengolarra</t>
  </si>
  <si>
    <t>342.622.000</t>
  </si>
  <si>
    <t>342.226.000</t>
  </si>
  <si>
    <t>Piscinas Municipales</t>
  </si>
  <si>
    <t>342.227.001</t>
  </si>
  <si>
    <t>342.210.001</t>
  </si>
  <si>
    <t>Reparaciones, maquinaria</t>
  </si>
  <si>
    <t>342.220.001</t>
  </si>
  <si>
    <t>Material diverso (abonos, tickets, ...)</t>
  </si>
  <si>
    <t>TOTAL POLÍTICA DE GASTO 34: deporte</t>
  </si>
  <si>
    <t xml:space="preserve">TOTAL ÁREA DE GASTO 3 </t>
  </si>
  <si>
    <t>ÁREA DE GASTO 4. ACTUACIONES DE CARÁCTER ECONÓMICO</t>
  </si>
  <si>
    <t>POLÍTICA DE GASTO 41. AGRICULTURA, GANADERÍA Y PESCA</t>
  </si>
  <si>
    <t>410. Administración general de la agricultura, ganadería y pesca</t>
  </si>
  <si>
    <t>412. Mejoras de las estructuras agropecuarias y de los sistemas productivos</t>
  </si>
  <si>
    <t>414. Desarrollo rural</t>
  </si>
  <si>
    <t>415. Protección y desarrollo de los recursos pesqueros</t>
  </si>
  <si>
    <t xml:space="preserve">419. Otras actuaciones en agricultura, ganadería y pesca. </t>
  </si>
  <si>
    <t>412.210.000</t>
  </si>
  <si>
    <t xml:space="preserve">Reparaciones en MUP ( desbroces y aclareos) </t>
  </si>
  <si>
    <t>412.600.000</t>
  </si>
  <si>
    <t>412.206.000</t>
  </si>
  <si>
    <t>Renta a las Juntas Administrativas y particulares por terreno aportado al Coto</t>
  </si>
  <si>
    <t>412.227.000</t>
  </si>
  <si>
    <t>Recogida perros vagabundos</t>
  </si>
  <si>
    <t>412.227.001</t>
  </si>
  <si>
    <t>Extracción suertes foguerales</t>
  </si>
  <si>
    <t>414.421.000</t>
  </si>
  <si>
    <t>414.226.000</t>
  </si>
  <si>
    <t>Feria del caballo</t>
  </si>
  <si>
    <t>414.226.001</t>
  </si>
  <si>
    <t>Feria del Parque Natural del Gorbeia</t>
  </si>
  <si>
    <t>419.227.000</t>
  </si>
  <si>
    <t>Plan Sanitario Animal</t>
  </si>
  <si>
    <t>TOTAL POLÍTICA DE GASTO 41: agricultura, ganadería y pesca</t>
  </si>
  <si>
    <t>POLÍTICA DE GASTO 43. COMERCIO, TURISMO Y PEQUEÑAS Y MEDIANAS EMPRESAS</t>
  </si>
  <si>
    <t>430. Administración general de comercio, turismo y pequeñas y medianas empresas</t>
  </si>
  <si>
    <t>431. Comercio</t>
  </si>
  <si>
    <t>432. Información y promoción turística</t>
  </si>
  <si>
    <t>433. Desarrollo empresarial</t>
  </si>
  <si>
    <t>439. Otras actuaciones sectoriales</t>
  </si>
  <si>
    <t>433.421.000</t>
  </si>
  <si>
    <t>Promoción económica y turismo de la Cuadrilla de Gorbeialdea</t>
  </si>
  <si>
    <t>TOTAL POLÍTICA DE GASTO 43: comercio, turismo y pequeñas y medianas empresas</t>
  </si>
  <si>
    <t>POLÍTICA DE GASTO 45. INFRAESTRUCTURAS</t>
  </si>
  <si>
    <t>450. Administración general de infraestructuras</t>
  </si>
  <si>
    <t>452. Recursos hidráulicos</t>
  </si>
  <si>
    <t>453. Carreteras</t>
  </si>
  <si>
    <t>454. Caminos vecinales</t>
  </si>
  <si>
    <t>459. Otras infraestructuras</t>
  </si>
  <si>
    <t>45.1. Creación, mejora y mantenimiento de infraestructuras básicas no incluidas en políticas de gasto anteriores</t>
  </si>
  <si>
    <t>45.2. Construcción y mejora de carreteras y caminos vecinales a cargo de la entidad local y gastos complementarios a estos, como puentes, viaductos, señalización, y estudios y servicios de asistencia que resulten necesarios</t>
  </si>
  <si>
    <t>45.3. Obras hidráulicas de captación, acumulación y canalización hasta el inicio de la red de distribución urbana</t>
  </si>
  <si>
    <t>Mantenimiento de caminos interpueblos</t>
  </si>
  <si>
    <t>Inversiones en caminos interpueblos</t>
  </si>
  <si>
    <t>TOTAL POLÍTICA DE GASTO 45: infraestructuras</t>
  </si>
  <si>
    <t xml:space="preserve">TOTAL ÁREA DE GASTO 4 </t>
  </si>
  <si>
    <t>ÁREA DE GASTO 9. ACTUACIONES DE CARÁCTER GENERAL</t>
  </si>
  <si>
    <t>POLÍTICA DE GASTO 91. ÓRGANOS DE GOBIERNO</t>
  </si>
  <si>
    <t>912. Órganos de gobierno</t>
  </si>
  <si>
    <t>91.1. Asignaciones e indemnizaciones de la Alcaldía y miembros de la Corporación</t>
  </si>
  <si>
    <t>91.2. Dietas y gastos de viaje y otros análogos</t>
  </si>
  <si>
    <t>91.3. Material</t>
  </si>
  <si>
    <t>912.239.000</t>
  </si>
  <si>
    <t>1. Asignaciones establecidas por el Pleno de la Corporación a Concejales</t>
  </si>
  <si>
    <t>912.100.000</t>
  </si>
  <si>
    <t xml:space="preserve">2. Asignaciones establecidas por el Pleno de la Corporación a Concejales con dedicación </t>
  </si>
  <si>
    <t>Alcaldía (100% de la jornada)</t>
  </si>
  <si>
    <t>912.160.000</t>
  </si>
  <si>
    <t>S.Social Concejales</t>
  </si>
  <si>
    <t>S.Social Alcaldía</t>
  </si>
  <si>
    <t>S.Social Concejal  (55%)</t>
  </si>
  <si>
    <t>912.239.001</t>
  </si>
  <si>
    <t>Por grupo: 3 grupos x 25 € x 12 meses</t>
  </si>
  <si>
    <t>Por nº Concejal:   9 concejales x 15€ x 12 meses</t>
  </si>
  <si>
    <t>912.231.000</t>
  </si>
  <si>
    <t>4. Desplazamientos y dietas por asistencia a reuniones fuera del Municipio (nº km 2500 x 0,29)</t>
  </si>
  <si>
    <t>912.226.000</t>
  </si>
  <si>
    <t>912.162.000</t>
  </si>
  <si>
    <t>912.481.000</t>
  </si>
  <si>
    <t xml:space="preserve">7.  Cuotas a Asociaciones - Fundaciones </t>
  </si>
  <si>
    <t>Eudel</t>
  </si>
  <si>
    <t>Euskal Fondoa</t>
  </si>
  <si>
    <t>Udalsarea</t>
  </si>
  <si>
    <t>Eusko Ikaskuntza</t>
  </si>
  <si>
    <t>TOTAL POLÍTICA DE GASTO  91. órganos de gobierno</t>
  </si>
  <si>
    <t>POLÍTICA DE GASTO 92. SERVICIOS DE CARÁCTER GENERAL</t>
  </si>
  <si>
    <t>920. Administración general</t>
  </si>
  <si>
    <t>922. Coordinación y organización institucional de las entidades locales</t>
  </si>
  <si>
    <t>923. Información básica y estadística</t>
  </si>
  <si>
    <t xml:space="preserve">92.1. Servicios que sirven o apoyan a todos los demás </t>
  </si>
  <si>
    <t>92.2. Oficina y dependencias generales</t>
  </si>
  <si>
    <t>92.3. Información, publicaciones, regsitro  y relaciones</t>
  </si>
  <si>
    <t>92.4. Desarrollos y soportes informáticos de carácter interno</t>
  </si>
  <si>
    <t>92.4. Coordinación y contro general: archivo, organización y métodos, racionalización y mecanización</t>
  </si>
  <si>
    <t>92.5. Administración del personal</t>
  </si>
  <si>
    <t>92.6. Elecciones</t>
  </si>
  <si>
    <t>92.7. Atencion y participación ciudadana</t>
  </si>
  <si>
    <t>92.8. Parque móvil, con exclusión de vehículos afectados a determinados servicios</t>
  </si>
  <si>
    <t>92.9. Asesoramiento y defensa de los intereses de la entidad</t>
  </si>
  <si>
    <t>92.10. Elaboración de información básica de carácter general y series estadísticas</t>
  </si>
  <si>
    <t>1. Personal funcionario</t>
  </si>
  <si>
    <t>920.120.000</t>
  </si>
  <si>
    <t>Retribuciones Básicas</t>
  </si>
  <si>
    <t>920.121.001</t>
  </si>
  <si>
    <t>Complemento de destino</t>
  </si>
  <si>
    <t>920.121.002</t>
  </si>
  <si>
    <t>Complemento específico</t>
  </si>
  <si>
    <t>920.121.003</t>
  </si>
  <si>
    <t>Complemento Puesto Antigüedad</t>
  </si>
  <si>
    <t>920.121.004</t>
  </si>
  <si>
    <t>C. Productividad sustitución secretaria</t>
  </si>
  <si>
    <t>920.121.005</t>
  </si>
  <si>
    <t>Complemento disponibilidad absoluta Alguacil</t>
  </si>
  <si>
    <t>920.160.000</t>
  </si>
  <si>
    <t>Seguridad Social Funcionarios</t>
  </si>
  <si>
    <t>920.162.050</t>
  </si>
  <si>
    <t>Seguros de vida y accidentes</t>
  </si>
  <si>
    <t>920.230.000</t>
  </si>
  <si>
    <t>2. Desplazamientos de Personal ( Km. x 0,29, parking)</t>
  </si>
  <si>
    <t>920.220.001</t>
  </si>
  <si>
    <t>3. Suscripciones: revistas, prensa, bases jurídicas</t>
  </si>
  <si>
    <t>920.222.000</t>
  </si>
  <si>
    <t>4. Comunicaciones</t>
  </si>
  <si>
    <t>Teléfonos y fax</t>
  </si>
  <si>
    <t xml:space="preserve">Correos </t>
  </si>
  <si>
    <t xml:space="preserve">Repartos </t>
  </si>
  <si>
    <t>920.227.005</t>
  </si>
  <si>
    <t>5.1. Contratos Prestación Servicios Oficinas</t>
  </si>
  <si>
    <t>Mantenimiento Equipos Informáticos</t>
  </si>
  <si>
    <t>Mantenimiento fotocopiadoras y otros</t>
  </si>
  <si>
    <t>Mantenimiento reloj de fichaje</t>
  </si>
  <si>
    <t xml:space="preserve">Mantenimiento paneles informativos </t>
  </si>
  <si>
    <t>920.227.000</t>
  </si>
  <si>
    <t>5.2. Contratos Prestación Servicios Mantenimiento</t>
  </si>
  <si>
    <t>Mantenimiento Seguridad, alarma y extintores</t>
  </si>
  <si>
    <t>Mantenimiento Seguridad Casa Consistorial acuda</t>
  </si>
  <si>
    <t xml:space="preserve">Mantenimiento Servicio de Limpieza </t>
  </si>
  <si>
    <t>Mantenimiento Ascensor</t>
  </si>
  <si>
    <t xml:space="preserve">Mantenimiento Caldera Calefacción </t>
  </si>
  <si>
    <t>Otros (hilo musical, instalaciones eléctricas…)</t>
  </si>
  <si>
    <t>920.227.001</t>
  </si>
  <si>
    <t>5.3. Contratos Prestación Servicios Asesoramiento Jurídico y Técnico</t>
  </si>
  <si>
    <t>Servicios de Gestión Laboral</t>
  </si>
  <si>
    <t>Servicios de  Asesoría Jurídica y Técnica</t>
  </si>
  <si>
    <t xml:space="preserve"> Modificación página WEB</t>
  </si>
  <si>
    <t>920.227.006</t>
  </si>
  <si>
    <t>5.4. Contratos de Defensa en juicios</t>
  </si>
  <si>
    <t>Defensa en juicios</t>
  </si>
  <si>
    <t>920.227.002</t>
  </si>
  <si>
    <t>5.5. Contratos Prestación Servicios de Traducción de Documentos</t>
  </si>
  <si>
    <t xml:space="preserve">Traducción textos euskera </t>
  </si>
  <si>
    <t>920.220.000</t>
  </si>
  <si>
    <t>6. Adquisición de material de oficina</t>
  </si>
  <si>
    <t>920.221.001</t>
  </si>
  <si>
    <t>7.  Material no inventariable</t>
  </si>
  <si>
    <t>Suministro material de limpieza</t>
  </si>
  <si>
    <t>Agua y alcantarillado</t>
  </si>
  <si>
    <t>Gas Calefacción</t>
  </si>
  <si>
    <t xml:space="preserve">Electricidad </t>
  </si>
  <si>
    <t>Otros suministros (Dialsa,Carrefour,Canuto)</t>
  </si>
  <si>
    <t>920.210.001</t>
  </si>
  <si>
    <t>9. Vehiculos municipales</t>
  </si>
  <si>
    <t>920.224.000</t>
  </si>
  <si>
    <t xml:space="preserve">              Seguro vehículos municipales</t>
  </si>
  <si>
    <t>920.221.000</t>
  </si>
  <si>
    <t xml:space="preserve">              Gasoleo vehiculo</t>
  </si>
  <si>
    <t>920.210.000</t>
  </si>
  <si>
    <t xml:space="preserve">               Reparación vehiculo municipal, mantenimiento, etc</t>
  </si>
  <si>
    <t>920.823.010</t>
  </si>
  <si>
    <t xml:space="preserve">10.  Anticipos y prestamos del personal </t>
  </si>
  <si>
    <t>920.622.000</t>
  </si>
  <si>
    <t xml:space="preserve">11. Inversiones en casa consistorial </t>
  </si>
  <si>
    <t>920.421.000</t>
  </si>
  <si>
    <t>12. Gastos generales Cuadrilla de Gorbeialdea</t>
  </si>
  <si>
    <t xml:space="preserve">Servicios Generales </t>
  </si>
  <si>
    <t>Archivo</t>
  </si>
  <si>
    <t xml:space="preserve">Revista   </t>
  </si>
  <si>
    <t>Calendario</t>
  </si>
  <si>
    <t>920.421.001</t>
  </si>
  <si>
    <t>13. Gastos Juzgado de Paz</t>
  </si>
  <si>
    <t>920.226.000</t>
  </si>
  <si>
    <t xml:space="preserve">14. Anuncios a publicar en Boletines y prensa </t>
  </si>
  <si>
    <t>920.227.004</t>
  </si>
  <si>
    <t>15. Información de la actividad municipal</t>
  </si>
  <si>
    <t>Información y comunicación de la actividad municipal</t>
  </si>
  <si>
    <t xml:space="preserve">Otros </t>
  </si>
  <si>
    <t>16. Equipamiento Casa Consistorial</t>
  </si>
  <si>
    <t>920.625.000</t>
  </si>
  <si>
    <t>Mobiliario oficinas</t>
  </si>
  <si>
    <t>920.626.000</t>
  </si>
  <si>
    <t>Inversión en informática.</t>
  </si>
  <si>
    <t>920.626.001</t>
  </si>
  <si>
    <t xml:space="preserve">Equipos de impresión </t>
  </si>
  <si>
    <t>920.227.003</t>
  </si>
  <si>
    <t>17. Mutua</t>
  </si>
  <si>
    <t>Vigilancia de la salud</t>
  </si>
  <si>
    <t>seguridad,higiene,ergonomia y psicosociologia</t>
  </si>
  <si>
    <t>920.361.000</t>
  </si>
  <si>
    <t>Interesas de demora</t>
  </si>
  <si>
    <t>920.369.000</t>
  </si>
  <si>
    <t>Otros gastos financieros</t>
  </si>
  <si>
    <t>TOTAL POLÍTICA DE GASTO 92: administración general</t>
  </si>
  <si>
    <t>POLÍTICA DE GASTO 93. ADMINISTRACIÓN FINANCIERA Y TRIBUTARIA</t>
  </si>
  <si>
    <t>931. Política económica y fiscal</t>
  </si>
  <si>
    <t>932. Gestión del sistema tributario</t>
  </si>
  <si>
    <t>933. Gestión del patrimonio</t>
  </si>
  <si>
    <t>934. Gestión de la deuda y tesorería</t>
  </si>
  <si>
    <t>93.1. Servicios de economía y hacienda</t>
  </si>
  <si>
    <t>93.2. Planificación y presupuestos y fiscalidad</t>
  </si>
  <si>
    <t>93.3. Control interno, contabilidad y cuentas generales</t>
  </si>
  <si>
    <t>93.4. Gestión de Tesorería</t>
  </si>
  <si>
    <t>93.5. Gestión del patrimonio, contabilidad patrimonial y rendición de cuentas</t>
  </si>
  <si>
    <t>93.6. Gestión, inspección y recaudación de tributos, formación y actualización de los padrones fiscales</t>
  </si>
  <si>
    <t>933.224.000</t>
  </si>
  <si>
    <t>Seguro de edificios</t>
  </si>
  <si>
    <t>Seguro RC</t>
  </si>
  <si>
    <t>Otros seguros</t>
  </si>
  <si>
    <t>933.225.000</t>
  </si>
  <si>
    <t>TOTAL POLÍTICA DE GASTO 93: administración financiera</t>
  </si>
  <si>
    <t>POLÍTICA DE GASTO 94. TRANSFERENCIAS A OTRAS AAPP</t>
  </si>
  <si>
    <t>941. Transferencias a la CCAA</t>
  </si>
  <si>
    <t>942. Transferencias a Diputación Foral, mancomunidades y consorcios</t>
  </si>
  <si>
    <t>943. Transferencias a otras entidades locales</t>
  </si>
  <si>
    <t>944. Transferencias a la Administración General del Estado</t>
  </si>
  <si>
    <t>94.1. Se imputarán las transferencias de carácter general que no puedan ser aplicadas a ningún otro epígrafe</t>
  </si>
  <si>
    <t>943.734.000</t>
  </si>
  <si>
    <t>Subvención a JJAA de gastos de inversión</t>
  </si>
  <si>
    <t>TOTAL POLÍTICA DE GASTO 94: transferencias AAPP</t>
  </si>
  <si>
    <t>TOTAL ÁREA DE GASTO 9</t>
  </si>
  <si>
    <t xml:space="preserve">TOTAL PRESUPUESTO </t>
  </si>
  <si>
    <t>TOTAL INGRESOS</t>
  </si>
  <si>
    <t>Diferencia</t>
  </si>
  <si>
    <t>PRESUPUESTO DE INGRESOS</t>
  </si>
  <si>
    <t>I.B.I. NATURALEZA RUSTICA</t>
  </si>
  <si>
    <t>I.B.I. NATURALEZA URBANA</t>
  </si>
  <si>
    <t>IMPUESTO VEHICULOS</t>
  </si>
  <si>
    <t>I.A.E.</t>
  </si>
  <si>
    <t>I.C.I.O.</t>
  </si>
  <si>
    <t>EXPEDICION FOTOCOPIAS</t>
  </si>
  <si>
    <t>RECOGIDA BASURAS Y RESIDUOS URBANOS</t>
  </si>
  <si>
    <t>TASAS SERVICIOS DEPORTIVOS</t>
  </si>
  <si>
    <t>TASAS SERVICIOS CULTURALES</t>
  </si>
  <si>
    <t>LICENCIA APERTURA ESTABLECIMIENTOS</t>
  </si>
  <si>
    <t>OTORGAMIENTO SERVICIOS URBANISTICOS</t>
  </si>
  <si>
    <t xml:space="preserve">OCUPACION DE SUELO </t>
  </si>
  <si>
    <t>REINTEGROS ANUNCIOS</t>
  </si>
  <si>
    <t>REINTEGROS EJECUCIONES SUBSIDIARIAS</t>
  </si>
  <si>
    <t>MULTAS</t>
  </si>
  <si>
    <t>RECARGOS DE APREMIO</t>
  </si>
  <si>
    <t>COMPENSACIONES TELEFONICA DFA</t>
  </si>
  <si>
    <t>COMPENSACIONES OTRAS OPERADORAS</t>
  </si>
  <si>
    <t>OTROS INGRESOS DIVERSOS</t>
  </si>
  <si>
    <t>G.V. SUBV JUZGADO</t>
  </si>
  <si>
    <t xml:space="preserve">OSAKIDETZA COMPENSACION MANTENIMIENTO </t>
  </si>
  <si>
    <t>G.V. SUBV FERIA CABALLO</t>
  </si>
  <si>
    <t>G.V. PROMOCION EUSKERA</t>
  </si>
  <si>
    <t>G.V. SUBV. TEATRO</t>
  </si>
  <si>
    <t>GV. PROMOCION LECTURA</t>
  </si>
  <si>
    <t>G.V. FORMACIÓN</t>
  </si>
  <si>
    <t>G.V OTROS</t>
  </si>
  <si>
    <t>SUBVENCION LANBIDE PLAN COMARCAL EMPLEO</t>
  </si>
  <si>
    <t>FONDO FORAL FINANCIACION</t>
  </si>
  <si>
    <t>PARTICIPACION EN TRIBUTOS NO CONCERTADOS</t>
  </si>
  <si>
    <t>DFA. SUBV. PROGRAMAS EUSKERA</t>
  </si>
  <si>
    <t>DFA. SUBV. ACTIVIDADES</t>
  </si>
  <si>
    <t>DFA. SUBV. CENTRO DE DIA</t>
  </si>
  <si>
    <t>DFA. SUBV. FERIA CABALLO</t>
  </si>
  <si>
    <t xml:space="preserve">DFA. SUBV. TRAB. FORESTALES </t>
  </si>
  <si>
    <t>RENTA BAR INSTALACIONES DEPORTIVAS</t>
  </si>
  <si>
    <t>RENTA GARAJES GURUTZE PLAZA</t>
  </si>
  <si>
    <t>RENTA VIVIENDA  CENTRO SALUD</t>
  </si>
  <si>
    <t>RENTA LONJAS URISOLO</t>
  </si>
  <si>
    <t>RENTAS FINCAS RUSTICAS</t>
  </si>
  <si>
    <t>APROVECHAMIENTOS AGRICOLAS</t>
  </si>
  <si>
    <t>APROVECHAMIENTOS CINEGETICOS</t>
  </si>
  <si>
    <t>INTERESES EN CUENTAS BANCARIAS</t>
  </si>
  <si>
    <t>VENTA DE SOLARES</t>
  </si>
  <si>
    <t>COMPENSACIONES URBANISTICAS</t>
  </si>
  <si>
    <t>TRANSF. JUNTA GOPEGI</t>
  </si>
  <si>
    <t>REINTEGRO ANTICIPOS Y PRESTAMOS A C/P</t>
  </si>
  <si>
    <t>Maquinaria  espacios públicos</t>
  </si>
  <si>
    <t>1623. Recogida, gestión y tratamiento de residuos: Tratamiento  de residuos.</t>
  </si>
  <si>
    <t>Limpieza y mantenimiento de zonas verdes en Bengolarra</t>
  </si>
  <si>
    <t>171.227.000</t>
  </si>
  <si>
    <t xml:space="preserve">          Servicio de asesoramiento urbanístico de la Cuadrilla</t>
  </si>
  <si>
    <t xml:space="preserve">          Gestión disciplina urbanística: ejecuciones subsidiarias</t>
  </si>
  <si>
    <t xml:space="preserve">          Revisión del planeamiento urbanístico y sus modificaciones</t>
  </si>
  <si>
    <t>5.- Reparaciones</t>
  </si>
  <si>
    <t>1.- Gestión empresas externas</t>
  </si>
  <si>
    <t>2.- Suministros varios</t>
  </si>
  <si>
    <t>311.227.002</t>
  </si>
  <si>
    <t>Otras actividades escolares</t>
  </si>
  <si>
    <t>Campeonato de Euskal Herria de Mus</t>
  </si>
  <si>
    <t>334.226.000</t>
  </si>
  <si>
    <t>334.226.001</t>
  </si>
  <si>
    <t>Subvención nominativas a Asociaciones: actividades musicales y danzas</t>
  </si>
  <si>
    <t>Actividades del plan de Normalización y Gestión de uso del euskera</t>
  </si>
  <si>
    <t>Alarma, seguridad y acuda</t>
  </si>
  <si>
    <t>Limpieza de rutas etnográficas</t>
  </si>
  <si>
    <t>Actividades deportivas organizadas por el Ayuntamiento (marchas, deporte escolar y estival, bolos y pelota)</t>
  </si>
  <si>
    <t>342.226.001</t>
  </si>
  <si>
    <t>Actividad de padel</t>
  </si>
  <si>
    <t>454.210.000</t>
  </si>
  <si>
    <t>454.601.000</t>
  </si>
  <si>
    <t>6. Seguros Corporativos (responsabildiad civil y accidentes)</t>
  </si>
  <si>
    <t>18. Gastos financieros</t>
  </si>
  <si>
    <t>Seguros municipales</t>
  </si>
  <si>
    <t>Tributos a pagar por el Ayuntamiento (IBI)</t>
  </si>
  <si>
    <t>IMPUESTO I.I.V.T.N.U.</t>
  </si>
  <si>
    <t>SUBVENCION DFA PLANEAMIENTO (40% gasto)</t>
  </si>
  <si>
    <t>231.417.000</t>
  </si>
  <si>
    <t>Gestor de expedientes electrónicos</t>
  </si>
  <si>
    <t>165.227.000</t>
  </si>
  <si>
    <t>Alumbrado navideño</t>
  </si>
  <si>
    <t xml:space="preserve"> Ayudas a proyectos solidarios</t>
  </si>
  <si>
    <t>Bultzain</t>
  </si>
  <si>
    <t>Zaporeak</t>
  </si>
  <si>
    <t>Jambo Congo</t>
  </si>
  <si>
    <t>Proyecto Gambia</t>
  </si>
  <si>
    <t xml:space="preserve">    2.Suministros servicios y otros (pellets, electricidad)</t>
  </si>
  <si>
    <t>SUBVENCIÓN COMPOSTAJE COMUNITARIO</t>
  </si>
  <si>
    <t>1623.622.000</t>
  </si>
  <si>
    <t>1623.625.000</t>
  </si>
  <si>
    <t>19. Crédito global</t>
  </si>
  <si>
    <t>920.500.000</t>
  </si>
  <si>
    <t>Crédito global</t>
  </si>
  <si>
    <t>231.481.001</t>
  </si>
  <si>
    <t>231.481.002</t>
  </si>
  <si>
    <t>Inversion compra coche electrico</t>
  </si>
  <si>
    <t>Ruta Memoria historica</t>
  </si>
  <si>
    <t>5. Atenciones Protocolarias (convenio hermanamiento: 2000 euros)</t>
  </si>
  <si>
    <t>Renovación fosa de Larrinoa</t>
  </si>
  <si>
    <t>2021</t>
  </si>
  <si>
    <t>342.130.000</t>
  </si>
  <si>
    <t>Personal control y socorristas piscinas</t>
  </si>
  <si>
    <t>342.161.000</t>
  </si>
  <si>
    <t>Seguridad Social personal piscinas</t>
  </si>
  <si>
    <t>342.162.000</t>
  </si>
  <si>
    <t>Segurio accidentes y vida personal piscinas</t>
  </si>
  <si>
    <t>Análisis, y control piscinas</t>
  </si>
  <si>
    <t>limpieza vasos</t>
  </si>
  <si>
    <t>puesta en marcha</t>
  </si>
  <si>
    <t>mantenimiento semanal (13semanas)</t>
  </si>
  <si>
    <t>análisis mensual (8 analíticas)</t>
  </si>
  <si>
    <t>PROGRAMA OBRAS MENORES (Ermita San Esteban)</t>
  </si>
  <si>
    <t>SUBV COMPRA COCHE ELECTRICO DFA</t>
  </si>
  <si>
    <t>SUBV COMPRA COCHE ELECTRICO GV</t>
  </si>
  <si>
    <t>SUBV COMPRA COCHE ELECTRICO EVE</t>
  </si>
  <si>
    <t>Inversiones ermita (Subv. Obras Menores)</t>
  </si>
  <si>
    <t>Comprobación</t>
  </si>
  <si>
    <t>SUBV FUNDACION VITAL ESTUDIO ARQUEOLOGICO ATXURI</t>
  </si>
  <si>
    <t>Concejal  (55% jornada)</t>
  </si>
  <si>
    <t>Salidas guiadas con Aranzadi</t>
  </si>
  <si>
    <t>333.622.002</t>
  </si>
  <si>
    <t>Inversiones en edificio (Habilitar almacen Ekonomato)</t>
  </si>
  <si>
    <t>Asistencia a sesiones pleno Concejales (14*32*7)</t>
  </si>
  <si>
    <t>Asistencia a comisiones Concejales (14*32*7)</t>
  </si>
  <si>
    <t>Asistencia a reuniones convocatoria ayto. (10*32*2)</t>
  </si>
  <si>
    <t>SUBV EMERGENCIA FOSA LARRINOA</t>
  </si>
  <si>
    <t>Suministros de lonjas municipales</t>
  </si>
  <si>
    <t>166. Evacuación y tratamiento de aguas residuales.</t>
  </si>
  <si>
    <t>166.622.000</t>
  </si>
  <si>
    <t>8.- Gastos CRAD otros municipios</t>
  </si>
  <si>
    <t>1.8. Reparaciones, mantenimiento</t>
  </si>
  <si>
    <t>1.1. Inversiones en edificio csc</t>
  </si>
  <si>
    <t>Inversiones en edificio escuela de música</t>
  </si>
  <si>
    <t>4.- Museo de la Ermita San Esteban</t>
  </si>
  <si>
    <t>Intervención en la ermita San Esteban</t>
  </si>
  <si>
    <t>Análisis arqueológico Atxuri</t>
  </si>
  <si>
    <t>Transferencia a Asociación de Desarrollo Rural (Contratación, programas, parque micologico…)</t>
  </si>
  <si>
    <t>Promoción económica  de sector empresarial de Zigoitia</t>
  </si>
  <si>
    <t xml:space="preserve">   3. Asignaciones establecidas por el Pleno a Grupos Políticos</t>
  </si>
  <si>
    <t>920.624.000</t>
  </si>
  <si>
    <t>Estudio Arqueologico ermita San esteban (IRC 2020 subv Fundación Vital 8.000)</t>
  </si>
  <si>
    <t xml:space="preserve">Inversiones en MUP </t>
  </si>
  <si>
    <t>REINTEGROS OPERACIONES CORRIENTES VARIOS</t>
  </si>
  <si>
    <t>Reparaciones Haurreskola</t>
  </si>
  <si>
    <t>333.210.002</t>
  </si>
  <si>
    <t>Reparaciones conjunto modular</t>
  </si>
  <si>
    <t xml:space="preserve">PLAN FORAL DE OBRAS Y SERVICIOS </t>
  </si>
  <si>
    <t>336.227.001</t>
  </si>
  <si>
    <t>Fundación Raiz</t>
  </si>
  <si>
    <t>8.  Reparaciones administración general</t>
  </si>
  <si>
    <t>336.227.002</t>
  </si>
  <si>
    <t>1521. Promoción y gestión de vivienda de protección pública.</t>
  </si>
  <si>
    <t>1521.600.000</t>
  </si>
  <si>
    <t>Compra de parcela para la promoción de vivienda de protección pública</t>
  </si>
  <si>
    <t>433.471.000</t>
  </si>
  <si>
    <t>Instalación de zonas de compostaje comunitario</t>
  </si>
  <si>
    <t>163.601.000</t>
  </si>
  <si>
    <t>Señales para prevención de residuos incontrolados</t>
  </si>
  <si>
    <t>,</t>
  </si>
  <si>
    <t>1522.221.000</t>
  </si>
  <si>
    <t>Obras varias en instalaciones deportivas (179.478,70 Reforma de Bengolarra- 18.000 placas solares frontón)</t>
  </si>
  <si>
    <t>SUBVENCIÓN EVE PLACAS SOLARES FRONTÓN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</si>
</sst>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_p_t_a"/>
    <numFmt numFmtId="165" formatCode="#,##0\ _p_t_a"/>
    <numFmt numFmtId="166" formatCode="0_ ;\-0\ "/>
  </numFmts>
  <fonts count="3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8"/>
      <color indexed="57"/>
      <name val="Arial"/>
      <family val="2"/>
    </font>
    <font>
      <b/>
      <u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rgb="FF00B050"/>
      <name val="Arial"/>
      <family val="2"/>
    </font>
    <font>
      <b/>
      <sz val="9"/>
      <color rgb="FF00B050"/>
      <name val="Arial"/>
      <family val="2"/>
    </font>
    <font>
      <b/>
      <sz val="9"/>
      <color indexed="57"/>
      <name val="Arial"/>
      <family val="2"/>
    </font>
    <font>
      <sz val="10"/>
      <color rgb="FF00B050"/>
      <name val="Arial"/>
      <family val="2"/>
    </font>
    <font>
      <b/>
      <sz val="9"/>
      <color indexed="10"/>
      <name val="Arial"/>
      <family val="2"/>
    </font>
    <font>
      <b/>
      <sz val="14"/>
      <color indexed="10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sz val="9"/>
      <color indexed="57"/>
      <name val="Arial"/>
      <family val="2"/>
    </font>
    <font>
      <b/>
      <sz val="9"/>
      <color indexed="55"/>
      <name val="Arial"/>
      <family val="2"/>
    </font>
    <font>
      <sz val="14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9">
    <xf numFmtId="0" fontId="0" fillId="0" borderId="0" xfId="0"/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0" fillId="0" borderId="0" xfId="0" applyFill="1"/>
    <xf numFmtId="49" fontId="3" fillId="0" borderId="0" xfId="0" applyNumberFormat="1" applyFont="1" applyFill="1" applyAlignment="1">
      <alignment horizontal="center" shrinkToFit="1"/>
    </xf>
    <xf numFmtId="0" fontId="4" fillId="0" borderId="0" xfId="0" applyFont="1" applyFill="1" applyBorder="1" applyAlignment="1">
      <alignment horizontal="center"/>
    </xf>
    <xf numFmtId="49" fontId="5" fillId="3" borderId="0" xfId="0" applyNumberFormat="1" applyFont="1" applyFill="1" applyAlignment="1">
      <alignment horizontal="center" shrinkToFit="1"/>
    </xf>
    <xf numFmtId="49" fontId="5" fillId="0" borderId="0" xfId="0" applyNumberFormat="1" applyFont="1" applyFill="1" applyAlignment="1">
      <alignment horizontal="center" shrinkToFit="1"/>
    </xf>
    <xf numFmtId="49" fontId="3" fillId="4" borderId="0" xfId="0" applyNumberFormat="1" applyFont="1" applyFill="1" applyAlignment="1">
      <alignment horizontal="center" shrinkToFit="1"/>
    </xf>
    <xf numFmtId="0" fontId="0" fillId="0" borderId="0" xfId="0" applyFill="1" applyAlignment="1">
      <alignment horizontal="center" shrinkToFit="1"/>
    </xf>
    <xf numFmtId="49" fontId="7" fillId="0" borderId="0" xfId="0" applyNumberFormat="1" applyFont="1" applyFill="1" applyBorder="1" applyAlignment="1">
      <alignment horizontal="center"/>
    </xf>
    <xf numFmtId="0" fontId="6" fillId="5" borderId="0" xfId="0" applyFont="1" applyFill="1" applyAlignment="1">
      <alignment horizontal="justify"/>
    </xf>
    <xf numFmtId="0" fontId="7" fillId="0" borderId="0" xfId="0" applyFont="1" applyAlignment="1">
      <alignment horizontal="justify" wrapText="1"/>
    </xf>
    <xf numFmtId="164" fontId="7" fillId="0" borderId="0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justify"/>
    </xf>
    <xf numFmtId="0" fontId="8" fillId="0" borderId="0" xfId="0" applyFont="1"/>
    <xf numFmtId="0" fontId="7" fillId="0" borderId="0" xfId="0" applyFont="1"/>
    <xf numFmtId="164" fontId="7" fillId="0" borderId="0" xfId="0" applyNumberFormat="1" applyFont="1" applyFill="1" applyAlignment="1">
      <alignment horizontal="right"/>
    </xf>
    <xf numFmtId="0" fontId="7" fillId="0" borderId="0" xfId="0" applyFont="1" applyAlignment="1">
      <alignment horizontal="left" wrapText="1" indent="1"/>
    </xf>
    <xf numFmtId="164" fontId="0" fillId="0" borderId="0" xfId="0" applyNumberFormat="1" applyFill="1"/>
    <xf numFmtId="0" fontId="2" fillId="6" borderId="0" xfId="0" applyFont="1" applyFill="1" applyAlignment="1">
      <alignment horizontal="justify"/>
    </xf>
    <xf numFmtId="164" fontId="2" fillId="6" borderId="0" xfId="0" applyNumberFormat="1" applyFont="1" applyFill="1" applyBorder="1"/>
    <xf numFmtId="164" fontId="2" fillId="6" borderId="1" xfId="0" applyNumberFormat="1" applyFont="1" applyFill="1" applyBorder="1"/>
    <xf numFmtId="164" fontId="2" fillId="0" borderId="0" xfId="0" applyNumberFormat="1" applyFont="1" applyFill="1" applyBorder="1"/>
    <xf numFmtId="0" fontId="6" fillId="0" borderId="0" xfId="0" applyFont="1" applyAlignment="1">
      <alignment horizontal="justify" wrapText="1"/>
    </xf>
    <xf numFmtId="164" fontId="6" fillId="0" borderId="0" xfId="0" applyNumberFormat="1" applyFont="1" applyFill="1" applyAlignment="1">
      <alignment horizontal="right"/>
    </xf>
    <xf numFmtId="164" fontId="10" fillId="0" borderId="0" xfId="0" applyNumberFormat="1" applyFont="1" applyFill="1" applyBorder="1" applyAlignment="1">
      <alignment horizontal="right"/>
    </xf>
    <xf numFmtId="0" fontId="7" fillId="0" borderId="0" xfId="0" applyFont="1" applyAlignment="1">
      <alignment horizontal="left" indent="3"/>
    </xf>
    <xf numFmtId="164" fontId="6" fillId="0" borderId="0" xfId="0" applyNumberFormat="1" applyFont="1" applyFill="1" applyBorder="1" applyAlignment="1">
      <alignment horizontal="right"/>
    </xf>
    <xf numFmtId="164" fontId="6" fillId="6" borderId="0" xfId="0" applyNumberFormat="1" applyFont="1" applyFill="1" applyBorder="1" applyAlignment="1">
      <alignment horizontal="right"/>
    </xf>
    <xf numFmtId="164" fontId="6" fillId="6" borderId="1" xfId="0" applyNumberFormat="1" applyFont="1" applyFill="1" applyBorder="1" applyAlignment="1">
      <alignment horizontal="right"/>
    </xf>
    <xf numFmtId="165" fontId="6" fillId="0" borderId="0" xfId="0" applyNumberFormat="1" applyFont="1" applyAlignment="1">
      <alignment wrapText="1"/>
    </xf>
    <xf numFmtId="0" fontId="1" fillId="0" borderId="0" xfId="0" applyFont="1" applyFill="1"/>
    <xf numFmtId="165" fontId="6" fillId="0" borderId="0" xfId="0" applyNumberFormat="1" applyFont="1" applyAlignment="1"/>
    <xf numFmtId="0" fontId="1" fillId="0" borderId="0" xfId="0" applyFont="1" applyAlignment="1">
      <alignment horizontal="left" indent="3"/>
    </xf>
    <xf numFmtId="164" fontId="11" fillId="0" borderId="0" xfId="0" applyNumberFormat="1" applyFont="1" applyFill="1" applyBorder="1" applyAlignment="1">
      <alignment horizontal="right"/>
    </xf>
    <xf numFmtId="0" fontId="1" fillId="0" borderId="0" xfId="0" applyFont="1"/>
    <xf numFmtId="164" fontId="6" fillId="0" borderId="0" xfId="0" applyNumberFormat="1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0" fontId="6" fillId="0" borderId="0" xfId="0" applyFont="1" applyFill="1" applyAlignment="1"/>
    <xf numFmtId="0" fontId="3" fillId="4" borderId="0" xfId="0" applyFont="1" applyFill="1" applyAlignment="1">
      <alignment horizontal="justify"/>
    </xf>
    <xf numFmtId="164" fontId="6" fillId="4" borderId="0" xfId="0" applyNumberFormat="1" applyFont="1" applyFill="1" applyBorder="1" applyAlignment="1">
      <alignment horizontal="right"/>
    </xf>
    <xf numFmtId="164" fontId="6" fillId="4" borderId="1" xfId="0" applyNumberFormat="1" applyFont="1" applyFill="1" applyBorder="1" applyAlignment="1">
      <alignment horizontal="right"/>
    </xf>
    <xf numFmtId="164" fontId="7" fillId="4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1" fillId="0" borderId="0" xfId="0" applyFont="1" applyAlignment="1">
      <alignment horizontal="left" wrapText="1" indent="3"/>
    </xf>
    <xf numFmtId="164" fontId="6" fillId="0" borderId="1" xfId="0" applyNumberFormat="1" applyFont="1" applyFill="1" applyBorder="1" applyAlignment="1">
      <alignment horizontal="right"/>
    </xf>
    <xf numFmtId="0" fontId="2" fillId="6" borderId="0" xfId="0" applyFont="1" applyFill="1" applyAlignment="1">
      <alignment horizontal="justify" wrapText="1"/>
    </xf>
    <xf numFmtId="164" fontId="13" fillId="0" borderId="0" xfId="0" applyNumberFormat="1" applyFont="1" applyFill="1" applyBorder="1" applyAlignment="1">
      <alignment horizontal="right"/>
    </xf>
    <xf numFmtId="164" fontId="6" fillId="4" borderId="0" xfId="0" applyNumberFormat="1" applyFont="1" applyFill="1" applyAlignment="1">
      <alignment horizontal="right"/>
    </xf>
    <xf numFmtId="164" fontId="7" fillId="0" borderId="0" xfId="0" applyNumberFormat="1" applyFont="1" applyBorder="1"/>
    <xf numFmtId="164" fontId="7" fillId="0" borderId="0" xfId="0" applyNumberFormat="1" applyFont="1" applyFill="1" applyBorder="1"/>
    <xf numFmtId="164" fontId="7" fillId="0" borderId="0" xfId="0" applyNumberFormat="1" applyFont="1" applyFill="1"/>
    <xf numFmtId="164" fontId="2" fillId="0" borderId="0" xfId="0" applyNumberFormat="1" applyFont="1"/>
    <xf numFmtId="164" fontId="9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/>
    <xf numFmtId="164" fontId="2" fillId="0" borderId="0" xfId="0" applyNumberFormat="1" applyFont="1" applyBorder="1"/>
    <xf numFmtId="0" fontId="6" fillId="0" borderId="0" xfId="0" applyFont="1" applyFill="1" applyAlignment="1">
      <alignment horizontal="justify"/>
    </xf>
    <xf numFmtId="3" fontId="7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justify"/>
    </xf>
    <xf numFmtId="0" fontId="14" fillId="3" borderId="0" xfId="0" applyFont="1" applyFill="1" applyAlignment="1">
      <alignment horizontal="justify"/>
    </xf>
    <xf numFmtId="44" fontId="14" fillId="3" borderId="0" xfId="3" applyFont="1" applyFill="1" applyBorder="1" applyAlignment="1">
      <alignment horizontal="right"/>
    </xf>
    <xf numFmtId="44" fontId="14" fillId="3" borderId="1" xfId="3" applyFont="1" applyFill="1" applyBorder="1" applyAlignment="1">
      <alignment horizontal="right"/>
    </xf>
    <xf numFmtId="44" fontId="14" fillId="0" borderId="0" xfId="3" applyFont="1" applyFill="1" applyBorder="1" applyAlignment="1">
      <alignment horizontal="right"/>
    </xf>
    <xf numFmtId="164" fontId="15" fillId="0" borderId="0" xfId="0" applyNumberFormat="1" applyFont="1" applyFill="1" applyAlignment="1">
      <alignment horizontal="right"/>
    </xf>
    <xf numFmtId="0" fontId="16" fillId="0" borderId="0" xfId="0" applyFont="1"/>
    <xf numFmtId="164" fontId="7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Alignment="1">
      <alignment horizontal="center"/>
    </xf>
    <xf numFmtId="0" fontId="16" fillId="0" borderId="0" xfId="0" applyFont="1" applyFill="1"/>
    <xf numFmtId="49" fontId="15" fillId="0" borderId="0" xfId="0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right"/>
    </xf>
    <xf numFmtId="164" fontId="0" fillId="0" borderId="0" xfId="0" applyNumberFormat="1"/>
    <xf numFmtId="164" fontId="2" fillId="0" borderId="1" xfId="0" applyNumberFormat="1" applyFont="1" applyBorder="1"/>
    <xf numFmtId="0" fontId="3" fillId="4" borderId="0" xfId="0" applyFont="1" applyFill="1" applyAlignment="1">
      <alignment horizontal="left"/>
    </xf>
    <xf numFmtId="165" fontId="6" fillId="0" borderId="0" xfId="0" applyNumberFormat="1" applyFont="1" applyFill="1" applyAlignment="1">
      <alignment horizontal="left" wrapText="1" indent="1"/>
    </xf>
    <xf numFmtId="0" fontId="1" fillId="0" borderId="0" xfId="0" applyFont="1" applyFill="1" applyAlignment="1">
      <alignment horizontal="left" indent="3"/>
    </xf>
    <xf numFmtId="164" fontId="1" fillId="0" borderId="0" xfId="0" applyNumberFormat="1" applyFont="1" applyFill="1"/>
    <xf numFmtId="165" fontId="6" fillId="7" borderId="0" xfId="0" applyNumberFormat="1" applyFont="1" applyFill="1" applyAlignment="1">
      <alignment horizontal="left" wrapText="1" indent="1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right"/>
    </xf>
    <xf numFmtId="165" fontId="7" fillId="0" borderId="0" xfId="0" applyNumberFormat="1" applyFont="1" applyAlignment="1">
      <alignment horizontal="left" wrapText="1" indent="1"/>
    </xf>
    <xf numFmtId="164" fontId="11" fillId="0" borderId="0" xfId="0" applyNumberFormat="1" applyFont="1" applyAlignment="1">
      <alignment horizontal="right"/>
    </xf>
    <xf numFmtId="164" fontId="17" fillId="0" borderId="0" xfId="0" applyNumberFormat="1" applyFont="1" applyAlignment="1">
      <alignment horizontal="right"/>
    </xf>
    <xf numFmtId="49" fontId="1" fillId="0" borderId="0" xfId="0" applyNumberFormat="1" applyFont="1" applyFill="1" applyBorder="1" applyAlignment="1">
      <alignment horizontal="center" wrapText="1"/>
    </xf>
    <xf numFmtId="164" fontId="18" fillId="0" borderId="0" xfId="0" applyNumberFormat="1" applyFont="1" applyFill="1" applyAlignment="1">
      <alignment horizontal="left" wrapText="1"/>
    </xf>
    <xf numFmtId="164" fontId="9" fillId="0" borderId="0" xfId="0" applyNumberFormat="1" applyFont="1" applyFill="1" applyAlignment="1">
      <alignment horizontal="right"/>
    </xf>
    <xf numFmtId="0" fontId="3" fillId="4" borderId="0" xfId="0" applyFont="1" applyFill="1" applyAlignment="1">
      <alignment horizontal="left" wrapText="1" indent="1"/>
    </xf>
    <xf numFmtId="44" fontId="6" fillId="4" borderId="0" xfId="2" applyNumberFormat="1" applyFont="1" applyFill="1" applyBorder="1" applyAlignment="1">
      <alignment horizontal="right"/>
    </xf>
    <xf numFmtId="44" fontId="6" fillId="4" borderId="1" xfId="2" applyNumberFormat="1" applyFont="1" applyFill="1" applyBorder="1" applyAlignment="1">
      <alignment horizontal="right"/>
    </xf>
    <xf numFmtId="0" fontId="2" fillId="0" borderId="0" xfId="0" applyFont="1" applyFill="1"/>
    <xf numFmtId="49" fontId="19" fillId="0" borderId="0" xfId="0" applyNumberFormat="1" applyFont="1" applyFill="1" applyBorder="1" applyAlignment="1">
      <alignment horizontal="center"/>
    </xf>
    <xf numFmtId="4" fontId="14" fillId="3" borderId="0" xfId="0" applyNumberFormat="1" applyFont="1" applyFill="1" applyBorder="1" applyAlignment="1">
      <alignment horizontal="right"/>
    </xf>
    <xf numFmtId="4" fontId="14" fillId="3" borderId="1" xfId="0" applyNumberFormat="1" applyFont="1" applyFill="1" applyBorder="1" applyAlignment="1">
      <alignment horizontal="right"/>
    </xf>
    <xf numFmtId="4" fontId="14" fillId="0" borderId="0" xfId="0" applyNumberFormat="1" applyFont="1" applyFill="1" applyBorder="1" applyAlignment="1">
      <alignment horizontal="right"/>
    </xf>
    <xf numFmtId="0" fontId="14" fillId="0" borderId="0" xfId="0" applyFont="1" applyFill="1" applyAlignment="1">
      <alignment horizontal="justify"/>
    </xf>
    <xf numFmtId="0" fontId="0" fillId="0" borderId="0" xfId="0" applyAlignment="1">
      <alignment horizontal="left" wrapText="1" indent="1"/>
    </xf>
    <xf numFmtId="0" fontId="1" fillId="0" borderId="0" xfId="0" applyFont="1" applyFill="1" applyBorder="1"/>
    <xf numFmtId="0" fontId="7" fillId="0" borderId="0" xfId="0" applyFont="1" applyFill="1" applyAlignment="1">
      <alignment horizontal="left" wrapText="1" indent="1"/>
    </xf>
    <xf numFmtId="0" fontId="0" fillId="4" borderId="0" xfId="0" applyFill="1"/>
    <xf numFmtId="0" fontId="6" fillId="7" borderId="0" xfId="0" applyFont="1" applyFill="1" applyAlignment="1">
      <alignment horizontal="justify"/>
    </xf>
    <xf numFmtId="164" fontId="20" fillId="0" borderId="0" xfId="0" applyNumberFormat="1" applyFont="1" applyFill="1" applyBorder="1" applyAlignment="1">
      <alignment horizontal="right"/>
    </xf>
    <xf numFmtId="165" fontId="7" fillId="0" borderId="0" xfId="0" applyNumberFormat="1" applyFont="1" applyFill="1" applyAlignment="1"/>
    <xf numFmtId="165" fontId="7" fillId="0" borderId="0" xfId="0" applyNumberFormat="1" applyFont="1" applyFill="1" applyAlignment="1">
      <alignment horizontal="left" indent="1"/>
    </xf>
    <xf numFmtId="0" fontId="7" fillId="0" borderId="0" xfId="0" applyFont="1" applyFill="1" applyAlignment="1">
      <alignment horizontal="left" wrapText="1" indent="2"/>
    </xf>
    <xf numFmtId="0" fontId="6" fillId="7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left" vertical="top" wrapText="1" indent="1"/>
    </xf>
    <xf numFmtId="0" fontId="7" fillId="0" borderId="0" xfId="0" applyFont="1" applyFill="1" applyAlignment="1">
      <alignment horizontal="center"/>
    </xf>
    <xf numFmtId="164" fontId="21" fillId="6" borderId="0" xfId="0" applyNumberFormat="1" applyFont="1" applyFill="1" applyBorder="1" applyAlignment="1">
      <alignment horizontal="right"/>
    </xf>
    <xf numFmtId="164" fontId="21" fillId="0" borderId="0" xfId="0" applyNumberFormat="1" applyFont="1" applyFill="1" applyBorder="1" applyAlignment="1">
      <alignment horizontal="right"/>
    </xf>
    <xf numFmtId="0" fontId="7" fillId="0" borderId="0" xfId="0" applyFont="1" applyFill="1" applyAlignment="1">
      <alignment horizontal="justify"/>
    </xf>
    <xf numFmtId="164" fontId="2" fillId="6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/>
    <xf numFmtId="0" fontId="7" fillId="0" borderId="0" xfId="0" applyFont="1" applyFill="1" applyAlignment="1">
      <alignment horizontal="left" indent="1"/>
    </xf>
    <xf numFmtId="0" fontId="7" fillId="0" borderId="2" xfId="0" applyFont="1" applyFill="1" applyBorder="1" applyAlignment="1">
      <alignment horizontal="left" indent="1"/>
    </xf>
    <xf numFmtId="0" fontId="7" fillId="0" borderId="2" xfId="0" applyFont="1" applyBorder="1" applyAlignment="1">
      <alignment horizontal="left" indent="1"/>
    </xf>
    <xf numFmtId="0" fontId="7" fillId="0" borderId="0" xfId="0" applyFont="1" applyAlignment="1">
      <alignment horizontal="left" indent="1"/>
    </xf>
    <xf numFmtId="164" fontId="6" fillId="0" borderId="1" xfId="0" applyNumberFormat="1" applyFont="1" applyBorder="1" applyAlignment="1">
      <alignment horizontal="right"/>
    </xf>
    <xf numFmtId="0" fontId="12" fillId="0" borderId="0" xfId="0" applyFont="1" applyFill="1" applyAlignment="1">
      <alignment horizontal="left" wrapText="1" indent="2"/>
    </xf>
    <xf numFmtId="164" fontId="7" fillId="0" borderId="1" xfId="0" applyNumberFormat="1" applyFont="1" applyFill="1" applyBorder="1" applyAlignment="1">
      <alignment horizontal="right"/>
    </xf>
    <xf numFmtId="164" fontId="2" fillId="6" borderId="1" xfId="0" applyNumberFormat="1" applyFont="1" applyFill="1" applyBorder="1" applyAlignment="1">
      <alignment horizontal="right"/>
    </xf>
    <xf numFmtId="164" fontId="11" fillId="0" borderId="0" xfId="0" applyNumberFormat="1" applyFont="1" applyFill="1" applyAlignment="1">
      <alignment horizontal="right"/>
    </xf>
    <xf numFmtId="0" fontId="0" fillId="4" borderId="0" xfId="0" applyFill="1" applyAlignment="1">
      <alignment horizontal="center" shrinkToFit="1"/>
    </xf>
    <xf numFmtId="164" fontId="2" fillId="0" borderId="0" xfId="0" applyNumberFormat="1" applyFont="1" applyFill="1" applyAlignment="1">
      <alignment horizontal="right"/>
    </xf>
    <xf numFmtId="164" fontId="21" fillId="6" borderId="0" xfId="0" applyNumberFormat="1" applyFont="1" applyFill="1" applyBorder="1"/>
    <xf numFmtId="164" fontId="20" fillId="6" borderId="0" xfId="0" applyNumberFormat="1" applyFont="1" applyFill="1" applyBorder="1" applyAlignment="1">
      <alignment horizontal="right"/>
    </xf>
    <xf numFmtId="0" fontId="7" fillId="0" borderId="3" xfId="0" applyFont="1" applyBorder="1" applyAlignment="1">
      <alignment horizontal="left" wrapText="1" indent="1"/>
    </xf>
    <xf numFmtId="0" fontId="7" fillId="0" borderId="0" xfId="0" applyFont="1" applyBorder="1" applyAlignment="1">
      <alignment horizontal="left" wrapText="1" indent="1"/>
    </xf>
    <xf numFmtId="0" fontId="2" fillId="7" borderId="0" xfId="0" applyFont="1" applyFill="1" applyAlignment="1">
      <alignment horizontal="left" wrapText="1" indent="1"/>
    </xf>
    <xf numFmtId="165" fontId="7" fillId="0" borderId="0" xfId="0" applyNumberFormat="1" applyFont="1" applyAlignment="1">
      <alignment horizontal="left" wrapText="1" indent="2"/>
    </xf>
    <xf numFmtId="0" fontId="22" fillId="4" borderId="0" xfId="0" applyFont="1" applyFill="1" applyAlignment="1">
      <alignment horizontal="left" wrapText="1" indent="1"/>
    </xf>
    <xf numFmtId="0" fontId="2" fillId="0" borderId="0" xfId="0" applyFont="1" applyFill="1" applyAlignment="1">
      <alignment horizontal="left" wrapText="1" indent="1"/>
    </xf>
    <xf numFmtId="4" fontId="14" fillId="0" borderId="0" xfId="0" applyNumberFormat="1" applyFont="1" applyFill="1" applyAlignment="1">
      <alignment horizontal="right"/>
    </xf>
    <xf numFmtId="0" fontId="7" fillId="0" borderId="0" xfId="0" applyFont="1" applyFill="1" applyBorder="1" applyAlignment="1">
      <alignment horizontal="left" inden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0" fillId="4" borderId="0" xfId="0" applyNumberFormat="1" applyFill="1"/>
    <xf numFmtId="0" fontId="20" fillId="0" borderId="0" xfId="0" applyFont="1" applyFill="1" applyAlignment="1">
      <alignment horizontal="left" wrapText="1" indent="1"/>
    </xf>
    <xf numFmtId="164" fontId="11" fillId="0" borderId="0" xfId="0" applyNumberFormat="1" applyFont="1" applyFill="1" applyAlignment="1">
      <alignment horizontal="left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left" wrapText="1" indent="1"/>
    </xf>
    <xf numFmtId="165" fontId="6" fillId="7" borderId="0" xfId="0" applyNumberFormat="1" applyFont="1" applyFill="1" applyAlignment="1">
      <alignment wrapText="1"/>
    </xf>
    <xf numFmtId="165" fontId="7" fillId="0" borderId="0" xfId="0" applyNumberFormat="1" applyFont="1" applyFill="1" applyAlignment="1">
      <alignment wrapText="1"/>
    </xf>
    <xf numFmtId="164" fontId="6" fillId="0" borderId="0" xfId="0" applyNumberFormat="1" applyFont="1" applyAlignment="1">
      <alignment wrapText="1"/>
    </xf>
    <xf numFmtId="165" fontId="6" fillId="0" borderId="0" xfId="0" applyNumberFormat="1" applyFont="1" applyFill="1" applyBorder="1" applyAlignment="1"/>
    <xf numFmtId="165" fontId="6" fillId="0" borderId="0" xfId="0" applyNumberFormat="1" applyFont="1" applyFill="1" applyAlignment="1">
      <alignment wrapText="1"/>
    </xf>
    <xf numFmtId="0" fontId="6" fillId="0" borderId="0" xfId="0" applyFont="1"/>
    <xf numFmtId="164" fontId="6" fillId="7" borderId="0" xfId="0" applyNumberFormat="1" applyFont="1" applyFill="1" applyAlignment="1">
      <alignment horizontal="left"/>
    </xf>
    <xf numFmtId="164" fontId="6" fillId="0" borderId="0" xfId="0" applyNumberFormat="1" applyFont="1" applyAlignment="1">
      <alignment horizontal="left"/>
    </xf>
    <xf numFmtId="0" fontId="6" fillId="0" borderId="0" xfId="0" applyFont="1" applyAlignment="1"/>
    <xf numFmtId="49" fontId="6" fillId="4" borderId="5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0" fontId="7" fillId="0" borderId="0" xfId="0" applyFont="1" applyAlignment="1">
      <alignment horizontal="left" wrapText="1" indent="2"/>
    </xf>
    <xf numFmtId="0" fontId="23" fillId="0" borderId="0" xfId="0" applyFont="1" applyBorder="1"/>
    <xf numFmtId="0" fontId="23" fillId="0" borderId="0" xfId="0" applyFont="1" applyFill="1" applyBorder="1"/>
    <xf numFmtId="164" fontId="0" fillId="0" borderId="0" xfId="0" applyNumberFormat="1" applyBorder="1"/>
    <xf numFmtId="164" fontId="0" fillId="0" borderId="0" xfId="0" applyNumberFormat="1" applyFill="1" applyBorder="1"/>
    <xf numFmtId="0" fontId="0" fillId="0" borderId="0" xfId="0" applyBorder="1"/>
    <xf numFmtId="0" fontId="0" fillId="0" borderId="0" xfId="0" applyFill="1" applyBorder="1"/>
    <xf numFmtId="0" fontId="24" fillId="9" borderId="6" xfId="0" applyFont="1" applyFill="1" applyBorder="1"/>
    <xf numFmtId="44" fontId="25" fillId="9" borderId="0" xfId="0" applyNumberFormat="1" applyFont="1" applyFill="1" applyBorder="1"/>
    <xf numFmtId="44" fontId="25" fillId="9" borderId="7" xfId="0" applyNumberFormat="1" applyFont="1" applyFill="1" applyBorder="1"/>
    <xf numFmtId="44" fontId="25" fillId="0" borderId="0" xfId="0" applyNumberFormat="1" applyFont="1" applyFill="1" applyBorder="1"/>
    <xf numFmtId="0" fontId="19" fillId="10" borderId="0" xfId="0" applyFont="1" applyFill="1"/>
    <xf numFmtId="43" fontId="19" fillId="10" borderId="0" xfId="0" applyNumberFormat="1" applyFont="1" applyFill="1"/>
    <xf numFmtId="43" fontId="19" fillId="0" borderId="0" xfId="0" applyNumberFormat="1" applyFont="1" applyFill="1"/>
    <xf numFmtId="0" fontId="19" fillId="0" borderId="0" xfId="0" applyFont="1"/>
    <xf numFmtId="44" fontId="19" fillId="0" borderId="0" xfId="0" applyNumberFormat="1" applyFont="1"/>
    <xf numFmtId="44" fontId="0" fillId="0" borderId="0" xfId="2" applyFont="1" applyFill="1"/>
    <xf numFmtId="43" fontId="1" fillId="0" borderId="0" xfId="1"/>
    <xf numFmtId="43" fontId="1" fillId="0" borderId="0" xfId="1" applyFill="1" applyBorder="1"/>
    <xf numFmtId="43" fontId="1" fillId="0" borderId="0" xfId="1" applyFont="1" applyFill="1"/>
    <xf numFmtId="43" fontId="1" fillId="0" borderId="0" xfId="1" applyFont="1" applyFill="1" applyBorder="1"/>
    <xf numFmtId="43" fontId="1" fillId="0" borderId="0" xfId="1" applyFill="1"/>
    <xf numFmtId="43" fontId="26" fillId="0" borderId="0" xfId="1" applyFont="1"/>
    <xf numFmtId="164" fontId="7" fillId="11" borderId="0" xfId="0" applyNumberFormat="1" applyFont="1" applyFill="1" applyBorder="1" applyAlignment="1">
      <alignment horizontal="right"/>
    </xf>
    <xf numFmtId="0" fontId="0" fillId="0" borderId="0" xfId="0" applyFont="1"/>
    <xf numFmtId="0" fontId="0" fillId="0" borderId="1" xfId="0" applyFont="1" applyBorder="1"/>
    <xf numFmtId="0" fontId="7" fillId="0" borderId="0" xfId="0" applyFont="1" applyAlignment="1">
      <alignment horizontal="left" wrapText="1" indent="3"/>
    </xf>
    <xf numFmtId="165" fontId="7" fillId="0" borderId="0" xfId="0" applyNumberFormat="1" applyFont="1" applyAlignment="1">
      <alignment wrapText="1"/>
    </xf>
    <xf numFmtId="165" fontId="7" fillId="0" borderId="0" xfId="0" applyNumberFormat="1" applyFont="1" applyAlignment="1"/>
    <xf numFmtId="0" fontId="7" fillId="0" borderId="0" xfId="0" applyFont="1" applyFill="1" applyAlignment="1">
      <alignment horizontal="left" indent="3"/>
    </xf>
    <xf numFmtId="49" fontId="27" fillId="0" borderId="0" xfId="0" applyNumberFormat="1" applyFont="1" applyFill="1" applyBorder="1" applyAlignment="1">
      <alignment horizontal="center"/>
    </xf>
    <xf numFmtId="165" fontId="27" fillId="0" borderId="0" xfId="0" applyNumberFormat="1" applyFont="1" applyAlignment="1">
      <alignment horizontal="left" wrapText="1" indent="1"/>
    </xf>
    <xf numFmtId="164" fontId="28" fillId="0" borderId="0" xfId="0" applyNumberFormat="1" applyFont="1" applyFill="1" applyBorder="1" applyAlignment="1">
      <alignment horizontal="right"/>
    </xf>
    <xf numFmtId="164" fontId="2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 indent="4"/>
    </xf>
    <xf numFmtId="0" fontId="6" fillId="0" borderId="1" xfId="0" applyFont="1" applyFill="1" applyBorder="1" applyAlignment="1">
      <alignment horizontal="right"/>
    </xf>
    <xf numFmtId="164" fontId="2" fillId="0" borderId="1" xfId="0" applyNumberFormat="1" applyFont="1" applyFill="1" applyBorder="1"/>
    <xf numFmtId="49" fontId="7" fillId="11" borderId="0" xfId="0" applyNumberFormat="1" applyFont="1" applyFill="1" applyBorder="1" applyAlignment="1">
      <alignment horizontal="center"/>
    </xf>
    <xf numFmtId="0" fontId="0" fillId="11" borderId="0" xfId="0" applyFill="1"/>
    <xf numFmtId="164" fontId="2" fillId="0" borderId="1" xfId="0" applyNumberFormat="1" applyFont="1" applyBorder="1" applyAlignment="1">
      <alignment horizontal="right"/>
    </xf>
    <xf numFmtId="0" fontId="6" fillId="7" borderId="0" xfId="0" applyFont="1" applyFill="1" applyAlignment="1">
      <alignment horizontal="left"/>
    </xf>
    <xf numFmtId="164" fontId="6" fillId="0" borderId="1" xfId="0" applyNumberFormat="1" applyFont="1" applyFill="1" applyBorder="1"/>
    <xf numFmtId="164" fontId="21" fillId="6" borderId="1" xfId="0" applyNumberFormat="1" applyFont="1" applyFill="1" applyBorder="1" applyAlignment="1">
      <alignment horizontal="right"/>
    </xf>
    <xf numFmtId="164" fontId="21" fillId="6" borderId="1" xfId="0" applyNumberFormat="1" applyFont="1" applyFill="1" applyBorder="1"/>
    <xf numFmtId="0" fontId="7" fillId="0" borderId="0" xfId="0" applyFont="1" applyAlignment="1">
      <alignment horizontal="left" wrapText="1" indent="3" shrinkToFit="1"/>
    </xf>
    <xf numFmtId="0" fontId="7" fillId="0" borderId="0" xfId="0" applyFont="1" applyFill="1" applyAlignment="1">
      <alignment horizontal="left" wrapText="1" indent="3"/>
    </xf>
    <xf numFmtId="0" fontId="8" fillId="0" borderId="0" xfId="0" applyFont="1" applyAlignment="1">
      <alignment horizontal="left" indent="3"/>
    </xf>
    <xf numFmtId="164" fontId="7" fillId="0" borderId="1" xfId="0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Fill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26" fillId="0" borderId="0" xfId="0" applyFont="1" applyAlignment="1">
      <alignment wrapText="1"/>
    </xf>
    <xf numFmtId="166" fontId="2" fillId="0" borderId="0" xfId="1" applyNumberFormat="1" applyFont="1" applyAlignment="1">
      <alignment horizontal="center"/>
    </xf>
    <xf numFmtId="49" fontId="3" fillId="0" borderId="0" xfId="0" applyNumberFormat="1" applyFont="1" applyFill="1" applyBorder="1" applyAlignment="1">
      <alignment horizontal="center" shrinkToFit="1"/>
    </xf>
    <xf numFmtId="0" fontId="0" fillId="0" borderId="0" xfId="0" applyFill="1" applyBorder="1" applyAlignment="1">
      <alignment horizontal="center" shrinkToFit="1"/>
    </xf>
    <xf numFmtId="0" fontId="0" fillId="4" borderId="0" xfId="0" applyFill="1" applyBorder="1"/>
    <xf numFmtId="49" fontId="5" fillId="0" borderId="0" xfId="0" applyNumberFormat="1" applyFont="1" applyFill="1" applyBorder="1" applyAlignment="1">
      <alignment horizontal="center" shrinkToFit="1"/>
    </xf>
    <xf numFmtId="49" fontId="3" fillId="4" borderId="0" xfId="0" applyNumberFormat="1" applyFont="1" applyFill="1" applyBorder="1" applyAlignment="1">
      <alignment horizontal="center" shrinkToFit="1"/>
    </xf>
    <xf numFmtId="164" fontId="15" fillId="0" borderId="0" xfId="0" applyNumberFormat="1" applyFont="1" applyFill="1" applyBorder="1" applyAlignment="1">
      <alignment horizontal="right"/>
    </xf>
    <xf numFmtId="0" fontId="0" fillId="4" borderId="0" xfId="0" applyFill="1" applyBorder="1" applyAlignment="1">
      <alignment horizontal="center" shrinkToFit="1"/>
    </xf>
    <xf numFmtId="0" fontId="14" fillId="3" borderId="0" xfId="0" applyFont="1" applyFill="1" applyAlignment="1"/>
    <xf numFmtId="0" fontId="31" fillId="0" borderId="0" xfId="0" applyFont="1" applyFill="1"/>
    <xf numFmtId="0" fontId="31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164" fontId="32" fillId="0" borderId="0" xfId="0" applyNumberFormat="1" applyFont="1" applyFill="1" applyBorder="1" applyAlignment="1">
      <alignment horizontal="right"/>
    </xf>
    <xf numFmtId="49" fontId="32" fillId="0" borderId="0" xfId="0" applyNumberFormat="1" applyFont="1" applyFill="1" applyBorder="1" applyAlignment="1">
      <alignment horizontal="center"/>
    </xf>
    <xf numFmtId="164" fontId="33" fillId="0" borderId="0" xfId="0" applyNumberFormat="1" applyFont="1" applyFill="1" applyBorder="1" applyAlignment="1">
      <alignment horizontal="right"/>
    </xf>
    <xf numFmtId="0" fontId="34" fillId="0" borderId="0" xfId="0" applyFont="1" applyFill="1" applyAlignment="1">
      <alignment wrapText="1"/>
    </xf>
    <xf numFmtId="43" fontId="34" fillId="0" borderId="0" xfId="1" applyFont="1" applyFill="1"/>
    <xf numFmtId="0" fontId="0" fillId="0" borderId="0" xfId="0" applyFill="1" applyAlignment="1">
      <alignment horizontal="center" shrinkToFit="1"/>
    </xf>
    <xf numFmtId="44" fontId="0" fillId="0" borderId="0" xfId="0" applyNumberFormat="1" applyFill="1"/>
    <xf numFmtId="9" fontId="7" fillId="0" borderId="0" xfId="4" applyFont="1" applyFill="1" applyBorder="1" applyAlignment="1">
      <alignment horizontal="center"/>
    </xf>
    <xf numFmtId="49" fontId="3" fillId="4" borderId="0" xfId="0" applyNumberFormat="1" applyFont="1" applyFill="1" applyAlignment="1">
      <alignment horizontal="center" shrinkToFit="1"/>
    </xf>
    <xf numFmtId="0" fontId="0" fillId="4" borderId="0" xfId="0" applyFill="1" applyAlignment="1">
      <alignment horizontal="center" shrinkToFit="1"/>
    </xf>
    <xf numFmtId="49" fontId="24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shrinkToFit="1"/>
    </xf>
    <xf numFmtId="0" fontId="14" fillId="3" borderId="0" xfId="0" applyFont="1" applyFill="1" applyAlignment="1">
      <alignment horizontal="left"/>
    </xf>
    <xf numFmtId="164" fontId="32" fillId="11" borderId="0" xfId="0" applyNumberFormat="1" applyFont="1" applyFill="1" applyBorder="1" applyAlignment="1">
      <alignment horizontal="right"/>
    </xf>
    <xf numFmtId="164" fontId="32" fillId="0" borderId="0" xfId="0" applyNumberFormat="1" applyFont="1" applyBorder="1" applyAlignment="1">
      <alignment horizontal="right"/>
    </xf>
    <xf numFmtId="164" fontId="1" fillId="0" borderId="0" xfId="0" applyNumberFormat="1" applyFont="1" applyFill="1" applyBorder="1"/>
    <xf numFmtId="0" fontId="6" fillId="0" borderId="0" xfId="0" applyFont="1" applyFill="1" applyBorder="1" applyAlignment="1">
      <alignment horizontal="right"/>
    </xf>
    <xf numFmtId="0" fontId="1" fillId="0" borderId="0" xfId="0" applyFont="1" applyBorder="1"/>
    <xf numFmtId="164" fontId="2" fillId="0" borderId="0" xfId="0" applyNumberFormat="1" applyFont="1" applyBorder="1" applyAlignment="1">
      <alignment horizontal="right"/>
    </xf>
    <xf numFmtId="0" fontId="0" fillId="0" borderId="0" xfId="0" applyFont="1" applyBorder="1"/>
    <xf numFmtId="2" fontId="1" fillId="0" borderId="0" xfId="0" applyNumberFormat="1" applyFont="1" applyFill="1" applyBorder="1" applyAlignment="1">
      <alignment horizontal="left"/>
    </xf>
    <xf numFmtId="164" fontId="8" fillId="0" borderId="0" xfId="0" applyNumberFormat="1" applyFont="1"/>
    <xf numFmtId="165" fontId="7" fillId="0" borderId="0" xfId="0" applyNumberFormat="1" applyFont="1" applyFill="1" applyAlignment="1">
      <alignment horizontal="left" wrapText="1" indent="1"/>
    </xf>
    <xf numFmtId="0" fontId="7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3"/>
    </xf>
    <xf numFmtId="43" fontId="0" fillId="0" borderId="0" xfId="1" applyFont="1" applyFill="1"/>
    <xf numFmtId="0" fontId="0" fillId="0" borderId="0" xfId="0" applyFont="1" applyFill="1"/>
    <xf numFmtId="43" fontId="0" fillId="0" borderId="0" xfId="1" applyFont="1" applyFill="1" applyBorder="1"/>
    <xf numFmtId="0" fontId="6" fillId="0" borderId="0" xfId="0" applyFont="1" applyAlignment="1">
      <alignment horizontal="left" indent="1"/>
    </xf>
    <xf numFmtId="164" fontId="7" fillId="0" borderId="1" xfId="0" applyNumberFormat="1" applyFont="1" applyFill="1" applyBorder="1"/>
    <xf numFmtId="164" fontId="0" fillId="0" borderId="0" xfId="0" applyNumberFormat="1" applyFont="1"/>
    <xf numFmtId="0" fontId="7" fillId="8" borderId="4" xfId="0" applyFont="1" applyFill="1" applyBorder="1" applyAlignment="1">
      <alignment horizontal="left" wrapText="1" indent="1"/>
    </xf>
    <xf numFmtId="0" fontId="32" fillId="0" borderId="0" xfId="0" applyFont="1" applyAlignment="1">
      <alignment horizontal="left" wrapText="1" indent="1"/>
    </xf>
    <xf numFmtId="0" fontId="32" fillId="0" borderId="0" xfId="0" applyFont="1" applyAlignment="1">
      <alignment horizontal="left" indent="3"/>
    </xf>
    <xf numFmtId="164" fontId="32" fillId="0" borderId="0" xfId="0" applyNumberFormat="1" applyFont="1" applyFill="1" applyAlignment="1">
      <alignment horizontal="right"/>
    </xf>
    <xf numFmtId="49" fontId="3" fillId="4" borderId="0" xfId="0" applyNumberFormat="1" applyFont="1" applyFill="1" applyAlignment="1">
      <alignment horizontal="center" shrinkToFit="1"/>
    </xf>
    <xf numFmtId="0" fontId="0" fillId="0" borderId="0" xfId="0" applyFont="1" applyFill="1" applyBorder="1" applyAlignment="1">
      <alignment horizontal="center" shrinkToFit="1"/>
    </xf>
    <xf numFmtId="164" fontId="0" fillId="0" borderId="0" xfId="0" applyNumberFormat="1" applyFont="1" applyFill="1"/>
    <xf numFmtId="0" fontId="0" fillId="0" borderId="0" xfId="0" applyFont="1" applyFill="1" applyBorder="1"/>
    <xf numFmtId="0" fontId="25" fillId="3" borderId="0" xfId="0" applyFont="1" applyFill="1" applyAlignment="1"/>
    <xf numFmtId="164" fontId="0" fillId="0" borderId="0" xfId="0" applyNumberFormat="1" applyFont="1" applyBorder="1"/>
    <xf numFmtId="164" fontId="0" fillId="0" borderId="1" xfId="0" applyNumberFormat="1" applyFont="1" applyFill="1" applyBorder="1"/>
    <xf numFmtId="0" fontId="0" fillId="0" borderId="1" xfId="0" applyFont="1" applyFill="1" applyBorder="1"/>
    <xf numFmtId="164" fontId="0" fillId="0" borderId="1" xfId="0" applyNumberFormat="1" applyFont="1" applyBorder="1"/>
    <xf numFmtId="0" fontId="0" fillId="4" borderId="0" xfId="0" applyFont="1" applyFill="1" applyBorder="1"/>
    <xf numFmtId="0" fontId="0" fillId="4" borderId="0" xfId="0" applyFont="1" applyFill="1" applyBorder="1" applyAlignment="1">
      <alignment horizontal="center" shrinkToFit="1"/>
    </xf>
    <xf numFmtId="4" fontId="25" fillId="0" borderId="0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center" shrinkToFit="1"/>
    </xf>
    <xf numFmtId="164" fontId="0" fillId="4" borderId="0" xfId="0" applyNumberFormat="1" applyFont="1" applyFill="1"/>
    <xf numFmtId="4" fontId="25" fillId="0" borderId="0" xfId="0" applyNumberFormat="1" applyFont="1" applyFill="1" applyAlignment="1">
      <alignment horizontal="right"/>
    </xf>
    <xf numFmtId="0" fontId="0" fillId="4" borderId="0" xfId="0" applyFont="1" applyFill="1" applyAlignment="1">
      <alignment horizontal="center" shrinkToFit="1"/>
    </xf>
    <xf numFmtId="2" fontId="0" fillId="0" borderId="1" xfId="0" applyNumberFormat="1" applyFont="1" applyFill="1" applyBorder="1" applyAlignment="1">
      <alignment horizontal="left"/>
    </xf>
    <xf numFmtId="49" fontId="6" fillId="0" borderId="0" xfId="0" applyNumberFormat="1" applyFont="1" applyFill="1" applyAlignment="1">
      <alignment horizontal="center" shrinkToFit="1"/>
    </xf>
    <xf numFmtId="0" fontId="0" fillId="0" borderId="0" xfId="0" applyFill="1" applyAlignment="1">
      <alignment horizontal="center" shrinkToFit="1"/>
    </xf>
    <xf numFmtId="0" fontId="14" fillId="3" borderId="0" xfId="0" applyFont="1" applyFill="1" applyAlignment="1">
      <alignment horizontal="left"/>
    </xf>
    <xf numFmtId="49" fontId="3" fillId="4" borderId="0" xfId="0" applyNumberFormat="1" applyFont="1" applyFill="1" applyAlignment="1">
      <alignment horizontal="center" shrinkToFit="1"/>
    </xf>
    <xf numFmtId="0" fontId="0" fillId="4" borderId="0" xfId="0" applyFill="1" applyAlignment="1">
      <alignment horizontal="center" shrinkToFit="1"/>
    </xf>
    <xf numFmtId="49" fontId="6" fillId="0" borderId="0" xfId="0" applyNumberFormat="1" applyFont="1" applyAlignment="1">
      <alignment horizontal="center" shrinkToFit="1"/>
    </xf>
    <xf numFmtId="0" fontId="0" fillId="0" borderId="0" xfId="0" applyAlignment="1">
      <alignment horizontal="center" shrinkToFit="1"/>
    </xf>
    <xf numFmtId="49" fontId="3" fillId="2" borderId="0" xfId="0" applyNumberFormat="1" applyFont="1" applyFill="1" applyAlignment="1">
      <alignment horizontal="center" shrinkToFit="1"/>
    </xf>
    <xf numFmtId="49" fontId="24" fillId="0" borderId="0" xfId="0" applyNumberFormat="1" applyFont="1" applyFill="1" applyBorder="1" applyAlignment="1">
      <alignment horizontal="center"/>
    </xf>
    <xf numFmtId="49" fontId="24" fillId="0" borderId="1" xfId="0" applyNumberFormat="1" applyFont="1" applyFill="1" applyBorder="1" applyAlignment="1">
      <alignment horizontal="center"/>
    </xf>
  </cellXfs>
  <cellStyles count="5">
    <cellStyle name="Euro" xfId="3" xr:uid="{00000000-0005-0000-0000-000000000000}"/>
    <cellStyle name="Millares" xfId="1" builtinId="3"/>
    <cellStyle name="Moneda" xfId="2" builtinId="4"/>
    <cellStyle name="Normal" xfId="0" builtinId="0"/>
    <cellStyle name="Porcentaje" xfId="4" builtinId="5"/>
  </cellStyles>
  <dxfs count="8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79"/>
  <sheetViews>
    <sheetView tabSelected="1" view="pageBreakPreview" zoomScale="110" zoomScaleNormal="85" zoomScaleSheetLayoutView="110" workbookViewId="0">
      <selection activeCell="D700" sqref="D700"/>
    </sheetView>
  </sheetViews>
  <sheetFormatPr baseColWidth="10" defaultRowHeight="12.5" x14ac:dyDescent="0.25"/>
  <cols>
    <col min="1" max="1" width="16.26953125" bestFit="1" customWidth="1"/>
    <col min="2" max="2" width="62.26953125" customWidth="1"/>
    <col min="3" max="3" width="16.7265625" customWidth="1"/>
    <col min="4" max="4" width="15" style="185" bestFit="1" customWidth="1"/>
    <col min="5" max="5" width="21.7265625" customWidth="1"/>
    <col min="6" max="6" width="17" customWidth="1"/>
  </cols>
  <sheetData>
    <row r="1" spans="1:6" ht="20" x14ac:dyDescent="0.4">
      <c r="A1" s="287" t="s">
        <v>686</v>
      </c>
      <c r="B1" s="287"/>
      <c r="C1" s="287"/>
      <c r="D1" s="288"/>
      <c r="E1" s="237"/>
      <c r="F1" s="233"/>
    </row>
    <row r="2" spans="1:6" x14ac:dyDescent="0.25">
      <c r="A2" s="286" t="s">
        <v>0</v>
      </c>
      <c r="B2" s="286"/>
      <c r="C2" s="4"/>
      <c r="D2" s="4"/>
      <c r="E2" s="4"/>
      <c r="F2" s="5"/>
    </row>
    <row r="3" spans="1:6" ht="18" x14ac:dyDescent="0.4">
      <c r="A3" s="223" t="s">
        <v>1</v>
      </c>
      <c r="B3" s="223"/>
      <c r="C3" s="6"/>
      <c r="D3" s="6"/>
      <c r="E3" s="6"/>
      <c r="F3" s="7"/>
    </row>
    <row r="4" spans="1:6" x14ac:dyDescent="0.25">
      <c r="A4" s="282" t="s">
        <v>2</v>
      </c>
      <c r="B4" s="283"/>
      <c r="C4" s="8"/>
      <c r="D4" s="262"/>
      <c r="E4" s="235"/>
      <c r="F4" s="4"/>
    </row>
    <row r="5" spans="1:6" x14ac:dyDescent="0.25">
      <c r="A5" s="284"/>
      <c r="B5" s="285"/>
      <c r="C5" s="9"/>
      <c r="D5" s="263"/>
      <c r="E5" s="217"/>
      <c r="F5" s="232"/>
    </row>
    <row r="6" spans="1:6" x14ac:dyDescent="0.25">
      <c r="A6" s="10"/>
      <c r="B6" s="11" t="s">
        <v>3</v>
      </c>
      <c r="C6" s="3"/>
      <c r="D6" s="263"/>
      <c r="E6" s="217"/>
      <c r="F6" s="3"/>
    </row>
    <row r="7" spans="1:6" s="16" customFormat="1" ht="11.5" x14ac:dyDescent="0.25">
      <c r="A7" s="10"/>
      <c r="B7" s="12" t="s">
        <v>4</v>
      </c>
      <c r="C7" s="13"/>
      <c r="D7" s="13">
        <f>E22</f>
        <v>59600</v>
      </c>
      <c r="E7" s="13"/>
      <c r="F7" s="15"/>
    </row>
    <row r="8" spans="1:6" s="18" customFormat="1" ht="11.5" x14ac:dyDescent="0.25">
      <c r="A8" s="10"/>
      <c r="B8" s="17" t="s">
        <v>5</v>
      </c>
      <c r="C8" s="13"/>
      <c r="D8" s="13">
        <f>E34</f>
        <v>107352</v>
      </c>
      <c r="E8" s="13"/>
      <c r="F8" s="15"/>
    </row>
    <row r="9" spans="1:6" s="18" customFormat="1" ht="11.5" x14ac:dyDescent="0.25">
      <c r="A9" s="10"/>
      <c r="B9" s="17" t="s">
        <v>6</v>
      </c>
      <c r="C9" s="13"/>
      <c r="D9" s="13">
        <f>E39</f>
        <v>80000</v>
      </c>
      <c r="E9" s="13"/>
      <c r="F9" s="15"/>
    </row>
    <row r="10" spans="1:6" s="19" customFormat="1" ht="11.5" x14ac:dyDescent="0.25">
      <c r="A10" s="10"/>
      <c r="B10" s="17" t="s">
        <v>7</v>
      </c>
      <c r="C10" s="13"/>
      <c r="D10" s="13">
        <f>E42</f>
        <v>2700</v>
      </c>
      <c r="E10" s="13"/>
      <c r="F10" s="15"/>
    </row>
    <row r="11" spans="1:6" s="19" customFormat="1" ht="11.5" x14ac:dyDescent="0.25">
      <c r="A11" s="10"/>
      <c r="B11" s="17" t="s">
        <v>8</v>
      </c>
      <c r="C11" s="13"/>
      <c r="D11" s="13"/>
      <c r="E11" s="13"/>
      <c r="F11" s="15"/>
    </row>
    <row r="12" spans="1:6" s="19" customFormat="1" ht="11.5" x14ac:dyDescent="0.25">
      <c r="A12" s="10"/>
      <c r="B12" s="17" t="s">
        <v>9</v>
      </c>
      <c r="C12" s="13"/>
      <c r="D12" s="13">
        <f>E46</f>
        <v>14500</v>
      </c>
      <c r="E12" s="13"/>
      <c r="F12" s="15"/>
    </row>
    <row r="13" spans="1:6" x14ac:dyDescent="0.25">
      <c r="A13" s="10"/>
      <c r="B13" s="17"/>
      <c r="C13" s="20"/>
      <c r="D13" s="15"/>
      <c r="E13" s="15"/>
      <c r="F13" s="20"/>
    </row>
    <row r="14" spans="1:6" x14ac:dyDescent="0.25">
      <c r="A14" s="10"/>
      <c r="B14" s="11" t="s">
        <v>10</v>
      </c>
      <c r="C14" s="20"/>
      <c r="D14" s="20"/>
      <c r="E14" s="20"/>
      <c r="F14" s="20"/>
    </row>
    <row r="15" spans="1:6" ht="23" x14ac:dyDescent="0.25">
      <c r="A15" s="10"/>
      <c r="B15" s="21" t="s">
        <v>11</v>
      </c>
      <c r="C15" s="20"/>
      <c r="D15" s="20"/>
      <c r="E15" s="20"/>
      <c r="F15" s="20"/>
    </row>
    <row r="16" spans="1:6" x14ac:dyDescent="0.25">
      <c r="A16" s="10"/>
      <c r="B16" s="21" t="s">
        <v>12</v>
      </c>
      <c r="C16" s="20"/>
      <c r="D16" s="20"/>
      <c r="E16" s="20"/>
      <c r="F16" s="20"/>
    </row>
    <row r="17" spans="1:6" ht="23" x14ac:dyDescent="0.25">
      <c r="A17" s="10"/>
      <c r="B17" s="21" t="s">
        <v>13</v>
      </c>
      <c r="C17" s="20"/>
      <c r="D17" s="20"/>
      <c r="E17" s="20"/>
      <c r="F17" s="20"/>
    </row>
    <row r="18" spans="1:6" x14ac:dyDescent="0.25">
      <c r="A18" s="10"/>
      <c r="B18" s="21" t="s">
        <v>14</v>
      </c>
      <c r="C18" s="20"/>
      <c r="D18" s="20"/>
      <c r="E18" s="20"/>
      <c r="F18" s="20"/>
    </row>
    <row r="19" spans="1:6" x14ac:dyDescent="0.25">
      <c r="A19" s="10"/>
      <c r="B19" s="21" t="s">
        <v>15</v>
      </c>
      <c r="C19" s="20"/>
      <c r="D19" s="20"/>
      <c r="E19" s="20"/>
      <c r="F19" s="20"/>
    </row>
    <row r="20" spans="1:6" s="2" customFormat="1" ht="13" x14ac:dyDescent="0.3">
      <c r="A20" s="10"/>
      <c r="B20" s="21"/>
      <c r="C20" s="20"/>
      <c r="D20" s="20"/>
      <c r="E20" s="20"/>
      <c r="F20" s="20"/>
    </row>
    <row r="21" spans="1:6" x14ac:dyDescent="0.25">
      <c r="A21" s="10"/>
      <c r="B21" s="11" t="s">
        <v>16</v>
      </c>
      <c r="C21" s="22"/>
      <c r="D21" s="264"/>
      <c r="E21" s="22"/>
      <c r="F21" s="22"/>
    </row>
    <row r="22" spans="1:6" ht="13" x14ac:dyDescent="0.3">
      <c r="A22" s="10"/>
      <c r="B22" s="23" t="s">
        <v>17</v>
      </c>
      <c r="C22" s="24"/>
      <c r="E22" s="25">
        <f>SUM(D24:D33)</f>
        <v>59600</v>
      </c>
      <c r="F22" s="26"/>
    </row>
    <row r="23" spans="1:6" x14ac:dyDescent="0.25">
      <c r="A23" s="10"/>
      <c r="B23" s="27" t="s">
        <v>18</v>
      </c>
      <c r="C23" s="28"/>
      <c r="D23" s="49"/>
      <c r="E23" s="31"/>
      <c r="F23" s="28"/>
    </row>
    <row r="24" spans="1:6" x14ac:dyDescent="0.25">
      <c r="A24" s="10" t="s">
        <v>19</v>
      </c>
      <c r="B24" s="30" t="s">
        <v>20</v>
      </c>
      <c r="C24" s="29"/>
      <c r="D24" s="126">
        <f>SUM(C25:C26)</f>
        <v>41000</v>
      </c>
      <c r="E24" s="15"/>
      <c r="F24" s="29"/>
    </row>
    <row r="25" spans="1:6" x14ac:dyDescent="0.25">
      <c r="A25" s="10"/>
      <c r="B25" s="30" t="s">
        <v>21</v>
      </c>
      <c r="C25" s="15">
        <v>29000</v>
      </c>
      <c r="D25" s="126"/>
      <c r="E25" s="15"/>
      <c r="F25" s="15"/>
    </row>
    <row r="26" spans="1:6" x14ac:dyDescent="0.25">
      <c r="A26" s="10"/>
      <c r="B26" s="30" t="s">
        <v>22</v>
      </c>
      <c r="C26" s="15">
        <v>12000</v>
      </c>
      <c r="D26" s="126"/>
      <c r="E26" s="15"/>
      <c r="F26" s="15"/>
    </row>
    <row r="27" spans="1:6" x14ac:dyDescent="0.25">
      <c r="A27" s="10" t="s">
        <v>23</v>
      </c>
      <c r="B27" s="30" t="s">
        <v>24</v>
      </c>
      <c r="C27" s="257"/>
      <c r="D27" s="14">
        <f>SUM(C28:C29)</f>
        <v>17600</v>
      </c>
      <c r="E27" s="13"/>
      <c r="F27" s="15"/>
    </row>
    <row r="28" spans="1:6" x14ac:dyDescent="0.25">
      <c r="A28" s="10"/>
      <c r="B28" s="30" t="s">
        <v>21</v>
      </c>
      <c r="C28" s="15">
        <v>13000</v>
      </c>
      <c r="D28" s="14"/>
      <c r="E28" s="13"/>
      <c r="F28" s="15"/>
    </row>
    <row r="29" spans="1:6" x14ac:dyDescent="0.25">
      <c r="A29" s="10"/>
      <c r="B29" s="30" t="s">
        <v>22</v>
      </c>
      <c r="C29" s="15">
        <v>4600</v>
      </c>
      <c r="D29" s="14"/>
      <c r="E29" s="13"/>
      <c r="F29" s="15"/>
    </row>
    <row r="30" spans="1:6" x14ac:dyDescent="0.25">
      <c r="A30" s="10" t="s">
        <v>25</v>
      </c>
      <c r="B30" s="30" t="s">
        <v>26</v>
      </c>
      <c r="C30" s="31"/>
      <c r="D30" s="14">
        <v>1000</v>
      </c>
      <c r="E30" s="13"/>
      <c r="F30" s="15"/>
    </row>
    <row r="31" spans="1:6" x14ac:dyDescent="0.25">
      <c r="A31" s="10"/>
      <c r="B31" s="30" t="s">
        <v>21</v>
      </c>
      <c r="C31" s="20"/>
      <c r="D31" s="126"/>
      <c r="E31" s="15"/>
      <c r="F31" s="20"/>
    </row>
    <row r="32" spans="1:6" x14ac:dyDescent="0.25">
      <c r="A32" s="10"/>
      <c r="B32" s="30" t="s">
        <v>27</v>
      </c>
      <c r="C32" s="20"/>
      <c r="D32" s="126"/>
      <c r="E32" s="15"/>
      <c r="F32" s="20"/>
    </row>
    <row r="33" spans="1:6" x14ac:dyDescent="0.25">
      <c r="A33" s="10"/>
      <c r="B33" s="30" t="s">
        <v>22</v>
      </c>
      <c r="C33" s="20"/>
      <c r="D33" s="126"/>
      <c r="E33" s="15"/>
      <c r="F33" s="20"/>
    </row>
    <row r="34" spans="1:6" ht="26" x14ac:dyDescent="0.3">
      <c r="A34" s="10"/>
      <c r="B34" s="23" t="s">
        <v>28</v>
      </c>
      <c r="C34" s="32"/>
      <c r="E34" s="33">
        <f>SUM(D35:D38)</f>
        <v>107352</v>
      </c>
      <c r="F34" s="31"/>
    </row>
    <row r="35" spans="1:6" x14ac:dyDescent="0.25">
      <c r="A35" s="10" t="s">
        <v>29</v>
      </c>
      <c r="B35" s="188" t="s">
        <v>638</v>
      </c>
      <c r="C35" s="31"/>
      <c r="D35" s="14">
        <v>67000</v>
      </c>
      <c r="E35" s="13"/>
      <c r="F35" s="15"/>
    </row>
    <row r="36" spans="1:6" x14ac:dyDescent="0.25">
      <c r="A36" s="10" t="s">
        <v>30</v>
      </c>
      <c r="B36" s="189" t="s">
        <v>639</v>
      </c>
      <c r="C36" s="31"/>
      <c r="D36" s="14">
        <v>20000</v>
      </c>
      <c r="E36" s="13"/>
      <c r="F36" s="15"/>
    </row>
    <row r="37" spans="1:6" s="2" customFormat="1" ht="13" x14ac:dyDescent="0.3">
      <c r="A37" s="10" t="s">
        <v>31</v>
      </c>
      <c r="B37" s="189" t="s">
        <v>640</v>
      </c>
      <c r="C37" s="31"/>
      <c r="D37" s="14">
        <v>20352</v>
      </c>
      <c r="E37" s="13"/>
      <c r="F37" s="15"/>
    </row>
    <row r="38" spans="1:6" x14ac:dyDescent="0.25">
      <c r="A38" s="10"/>
      <c r="B38" s="30"/>
      <c r="C38" s="20"/>
      <c r="D38" s="126"/>
      <c r="E38" s="15"/>
      <c r="F38" s="15"/>
    </row>
    <row r="39" spans="1:6" ht="13" x14ac:dyDescent="0.3">
      <c r="A39" s="10"/>
      <c r="B39" s="23" t="s">
        <v>738</v>
      </c>
      <c r="C39" s="32"/>
      <c r="D39" s="15"/>
      <c r="E39" s="33">
        <f>D40</f>
        <v>80000</v>
      </c>
      <c r="F39" s="15"/>
    </row>
    <row r="40" spans="1:6" x14ac:dyDescent="0.25">
      <c r="A40" s="228" t="s">
        <v>739</v>
      </c>
      <c r="B40" s="260" t="s">
        <v>740</v>
      </c>
      <c r="C40" s="261"/>
      <c r="D40" s="126">
        <v>80000</v>
      </c>
      <c r="E40" s="15"/>
      <c r="F40" s="15"/>
    </row>
    <row r="41" spans="1:6" x14ac:dyDescent="0.25">
      <c r="A41" s="10"/>
      <c r="B41" s="30"/>
      <c r="C41" s="20"/>
      <c r="D41" s="15"/>
      <c r="E41" s="15"/>
      <c r="F41" s="15"/>
    </row>
    <row r="42" spans="1:6" ht="13" x14ac:dyDescent="0.3">
      <c r="A42" s="10"/>
      <c r="B42" s="23" t="s">
        <v>32</v>
      </c>
      <c r="C42" s="32"/>
      <c r="E42" s="33">
        <f>SUM(D43:D45)</f>
        <v>2700</v>
      </c>
      <c r="F42" s="15"/>
    </row>
    <row r="43" spans="1:6" x14ac:dyDescent="0.25">
      <c r="A43" s="10" t="s">
        <v>746</v>
      </c>
      <c r="B43" s="30" t="s">
        <v>713</v>
      </c>
      <c r="C43" s="229"/>
      <c r="D43" s="14">
        <v>700</v>
      </c>
      <c r="E43" s="32"/>
      <c r="F43" s="15"/>
    </row>
    <row r="44" spans="1:6" s="2" customFormat="1" ht="13" x14ac:dyDescent="0.3">
      <c r="A44" s="10" t="s">
        <v>33</v>
      </c>
      <c r="B44" s="30" t="s">
        <v>34</v>
      </c>
      <c r="C44" s="38"/>
      <c r="D44" s="14">
        <v>0</v>
      </c>
      <c r="E44" s="13"/>
      <c r="F44" s="20"/>
    </row>
    <row r="45" spans="1:6" s="39" customFormat="1" x14ac:dyDescent="0.25">
      <c r="A45" s="10" t="s">
        <v>35</v>
      </c>
      <c r="B45" s="30" t="s">
        <v>36</v>
      </c>
      <c r="C45" s="31"/>
      <c r="D45" s="14">
        <v>2000</v>
      </c>
      <c r="E45" s="13"/>
      <c r="F45" s="31"/>
    </row>
    <row r="46" spans="1:6" s="2" customFormat="1" ht="13" x14ac:dyDescent="0.3">
      <c r="A46" s="1"/>
      <c r="B46" s="23" t="s">
        <v>37</v>
      </c>
      <c r="C46" s="32"/>
      <c r="E46" s="33">
        <f>SUM(D47:D51)</f>
        <v>14500</v>
      </c>
      <c r="F46" s="38"/>
    </row>
    <row r="47" spans="1:6" s="2" customFormat="1" ht="13" x14ac:dyDescent="0.3">
      <c r="A47" s="10" t="s">
        <v>38</v>
      </c>
      <c r="B47" s="30" t="s">
        <v>39</v>
      </c>
      <c r="C47" s="40"/>
      <c r="D47" s="14">
        <v>2000</v>
      </c>
      <c r="E47" s="13"/>
      <c r="F47" s="15"/>
    </row>
    <row r="48" spans="1:6" s="2" customFormat="1" ht="13" x14ac:dyDescent="0.3">
      <c r="A48" s="10" t="s">
        <v>40</v>
      </c>
      <c r="B48" s="30" t="s">
        <v>41</v>
      </c>
      <c r="C48" s="31"/>
      <c r="D48" s="14">
        <v>8000</v>
      </c>
      <c r="E48" s="13"/>
      <c r="F48" s="31"/>
    </row>
    <row r="49" spans="1:6" s="2" customFormat="1" ht="13" x14ac:dyDescent="0.3">
      <c r="A49" s="10" t="s">
        <v>42</v>
      </c>
      <c r="B49" s="30" t="s">
        <v>43</v>
      </c>
      <c r="C49" s="31"/>
      <c r="D49" s="14">
        <v>1500</v>
      </c>
      <c r="E49" s="13"/>
      <c r="F49" s="15"/>
    </row>
    <row r="50" spans="1:6" x14ac:dyDescent="0.25">
      <c r="A50" s="10" t="s">
        <v>44</v>
      </c>
      <c r="B50" s="30" t="s">
        <v>45</v>
      </c>
      <c r="C50" s="41"/>
      <c r="D50" s="14">
        <v>2000</v>
      </c>
      <c r="E50" s="13"/>
      <c r="F50" s="15"/>
    </row>
    <row r="51" spans="1:6" x14ac:dyDescent="0.25">
      <c r="A51" s="10" t="s">
        <v>46</v>
      </c>
      <c r="B51" s="30" t="s">
        <v>634</v>
      </c>
      <c r="C51" s="41"/>
      <c r="D51" s="14">
        <v>1000</v>
      </c>
      <c r="E51" s="13"/>
      <c r="F51" s="15"/>
    </row>
    <row r="52" spans="1:6" x14ac:dyDescent="0.25">
      <c r="A52" s="10"/>
      <c r="B52" s="30"/>
      <c r="C52" s="41"/>
      <c r="D52" s="13"/>
      <c r="E52" s="13"/>
      <c r="F52" s="15"/>
    </row>
    <row r="53" spans="1:6" x14ac:dyDescent="0.25">
      <c r="A53" s="10"/>
      <c r="B53" s="43" t="s">
        <v>47</v>
      </c>
      <c r="C53" s="44"/>
      <c r="E53" s="45">
        <f>E22+E34+E39+E42+E46</f>
        <v>264152</v>
      </c>
      <c r="F53" s="15"/>
    </row>
    <row r="54" spans="1:6" x14ac:dyDescent="0.25">
      <c r="A54" s="10"/>
      <c r="B54" s="17"/>
      <c r="C54" s="28"/>
      <c r="D54" s="28"/>
      <c r="E54" s="28"/>
      <c r="F54" s="15"/>
    </row>
    <row r="55" spans="1:6" x14ac:dyDescent="0.25">
      <c r="A55" s="282" t="s">
        <v>48</v>
      </c>
      <c r="B55" s="283"/>
      <c r="C55" s="46"/>
      <c r="D55" s="46"/>
      <c r="E55" s="46"/>
      <c r="F55" s="15"/>
    </row>
    <row r="56" spans="1:6" x14ac:dyDescent="0.25">
      <c r="A56" s="284"/>
      <c r="B56" s="285"/>
      <c r="C56" s="4"/>
      <c r="D56" s="216"/>
      <c r="E56" s="216"/>
      <c r="F56" s="31"/>
    </row>
    <row r="57" spans="1:6" x14ac:dyDescent="0.25">
      <c r="A57" s="10"/>
      <c r="B57" s="11" t="s">
        <v>3</v>
      </c>
      <c r="C57" s="3"/>
      <c r="D57" s="216"/>
      <c r="E57" s="216"/>
      <c r="F57" s="28"/>
    </row>
    <row r="58" spans="1:6" x14ac:dyDescent="0.25">
      <c r="A58" s="10"/>
      <c r="B58" s="12" t="s">
        <v>49</v>
      </c>
      <c r="C58" s="3"/>
      <c r="D58" s="265"/>
      <c r="E58" s="167"/>
      <c r="F58" s="20"/>
    </row>
    <row r="59" spans="1:6" x14ac:dyDescent="0.25">
      <c r="A59" s="10"/>
      <c r="B59" s="17" t="s">
        <v>50</v>
      </c>
      <c r="C59" s="47"/>
      <c r="D59" s="144"/>
      <c r="E59" s="144"/>
      <c r="F59" s="4"/>
    </row>
    <row r="60" spans="1:6" x14ac:dyDescent="0.25">
      <c r="A60" s="10"/>
      <c r="B60" s="17" t="s">
        <v>51</v>
      </c>
      <c r="C60" s="13"/>
      <c r="D60" s="13">
        <f>E73</f>
        <v>83506.740000000005</v>
      </c>
      <c r="E60" s="13"/>
      <c r="F60" s="232"/>
    </row>
    <row r="61" spans="1:6" ht="23" x14ac:dyDescent="0.25">
      <c r="A61" s="10"/>
      <c r="B61" s="17" t="s">
        <v>52</v>
      </c>
      <c r="C61" s="13"/>
      <c r="D61" s="13"/>
      <c r="E61" s="13"/>
      <c r="F61" s="3"/>
    </row>
    <row r="62" spans="1:6" x14ac:dyDescent="0.25">
      <c r="A62" s="10"/>
      <c r="B62" s="17" t="s">
        <v>53</v>
      </c>
      <c r="C62" s="13"/>
      <c r="D62" s="13">
        <f>E76</f>
        <v>7700</v>
      </c>
      <c r="E62" s="13"/>
      <c r="F62" s="47"/>
    </row>
    <row r="63" spans="1:6" x14ac:dyDescent="0.25">
      <c r="A63" s="10"/>
      <c r="B63" s="12" t="s">
        <v>54</v>
      </c>
      <c r="C63" s="13"/>
      <c r="D63" s="13">
        <f>E81</f>
        <v>87400</v>
      </c>
      <c r="E63" s="13"/>
      <c r="F63" s="15"/>
    </row>
    <row r="64" spans="1:6" x14ac:dyDescent="0.25">
      <c r="A64" s="10"/>
      <c r="B64" s="12" t="s">
        <v>55</v>
      </c>
      <c r="C64" s="13"/>
      <c r="D64" s="13"/>
      <c r="E64" s="13"/>
      <c r="F64" s="15"/>
    </row>
    <row r="65" spans="1:6" x14ac:dyDescent="0.25">
      <c r="A65" s="10"/>
      <c r="B65" s="12" t="s">
        <v>56</v>
      </c>
      <c r="C65" s="13"/>
      <c r="D65" s="13">
        <f>E85</f>
        <v>76600</v>
      </c>
      <c r="E65" s="13"/>
      <c r="F65" s="15"/>
    </row>
    <row r="66" spans="1:6" x14ac:dyDescent="0.25">
      <c r="A66" s="10"/>
      <c r="B66" s="12" t="s">
        <v>57</v>
      </c>
      <c r="C66" s="20"/>
      <c r="D66" s="15">
        <f>E90</f>
        <v>22000</v>
      </c>
      <c r="E66" s="15"/>
      <c r="F66" s="15"/>
    </row>
    <row r="67" spans="1:6" x14ac:dyDescent="0.25">
      <c r="A67" s="10"/>
      <c r="B67" s="17"/>
      <c r="C67" s="20"/>
      <c r="D67" s="15"/>
      <c r="E67" s="15"/>
      <c r="F67" s="15"/>
    </row>
    <row r="68" spans="1:6" x14ac:dyDescent="0.25">
      <c r="A68" s="10"/>
      <c r="B68" s="11" t="s">
        <v>10</v>
      </c>
      <c r="C68" s="20"/>
      <c r="D68" s="15"/>
      <c r="E68" s="15"/>
      <c r="F68" s="15"/>
    </row>
    <row r="69" spans="1:6" s="3" customFormat="1" ht="23" x14ac:dyDescent="0.25">
      <c r="A69" s="10"/>
      <c r="B69" s="21" t="s">
        <v>58</v>
      </c>
      <c r="C69" s="20"/>
      <c r="D69" s="20"/>
      <c r="E69" s="20"/>
      <c r="F69" s="20"/>
    </row>
    <row r="70" spans="1:6" ht="46" x14ac:dyDescent="0.25">
      <c r="A70" s="10"/>
      <c r="B70" s="21" t="s">
        <v>59</v>
      </c>
      <c r="C70" s="20"/>
      <c r="D70" s="20"/>
      <c r="E70" s="20"/>
      <c r="F70" s="20"/>
    </row>
    <row r="71" spans="1:6" x14ac:dyDescent="0.25">
      <c r="A71" s="10"/>
      <c r="B71" s="21"/>
      <c r="C71" s="20"/>
      <c r="D71" s="20"/>
      <c r="E71" s="20"/>
      <c r="F71" s="20"/>
    </row>
    <row r="72" spans="1:6" x14ac:dyDescent="0.25">
      <c r="A72" s="10"/>
      <c r="B72" s="11" t="s">
        <v>16</v>
      </c>
      <c r="C72" s="20"/>
      <c r="D72" s="20"/>
      <c r="E72" s="20"/>
      <c r="F72" s="20"/>
    </row>
    <row r="73" spans="1:6" ht="26" x14ac:dyDescent="0.3">
      <c r="A73" s="1"/>
      <c r="B73" s="23" t="s">
        <v>60</v>
      </c>
      <c r="C73" s="32"/>
      <c r="D73" s="20"/>
      <c r="E73" s="33">
        <f>SUM(D74)</f>
        <v>83506.740000000005</v>
      </c>
      <c r="F73" s="20"/>
    </row>
    <row r="74" spans="1:6" x14ac:dyDescent="0.25">
      <c r="A74" s="10" t="s">
        <v>61</v>
      </c>
      <c r="B74" s="187" t="s">
        <v>62</v>
      </c>
      <c r="C74" s="31"/>
      <c r="D74" s="20">
        <v>83506.740000000005</v>
      </c>
      <c r="E74" s="184"/>
      <c r="F74" s="20"/>
    </row>
    <row r="75" spans="1:6" x14ac:dyDescent="0.25">
      <c r="A75" s="10"/>
      <c r="D75" s="20"/>
      <c r="E75" s="240"/>
      <c r="F75" s="20"/>
    </row>
    <row r="76" spans="1:6" ht="26" x14ac:dyDescent="0.3">
      <c r="A76" s="1"/>
      <c r="B76" s="23" t="s">
        <v>635</v>
      </c>
      <c r="C76" s="32"/>
      <c r="D76" s="20"/>
      <c r="E76" s="33">
        <f>SUM(D77:D80)</f>
        <v>7700</v>
      </c>
      <c r="F76" s="31"/>
    </row>
    <row r="77" spans="1:6" x14ac:dyDescent="0.25">
      <c r="A77" s="10" t="s">
        <v>676</v>
      </c>
      <c r="B77" s="187" t="s">
        <v>63</v>
      </c>
      <c r="C77" s="31"/>
      <c r="D77" s="14">
        <v>2000</v>
      </c>
      <c r="E77" s="241"/>
      <c r="F77" s="31"/>
    </row>
    <row r="78" spans="1:6" x14ac:dyDescent="0.25">
      <c r="A78" s="10" t="s">
        <v>675</v>
      </c>
      <c r="B78" s="187" t="s">
        <v>742</v>
      </c>
      <c r="C78" s="31"/>
      <c r="D78" s="14">
        <v>5000</v>
      </c>
      <c r="E78" s="13"/>
      <c r="F78" s="15"/>
    </row>
    <row r="79" spans="1:6" x14ac:dyDescent="0.25">
      <c r="A79" s="10" t="s">
        <v>64</v>
      </c>
      <c r="B79" s="187" t="s">
        <v>65</v>
      </c>
      <c r="C79" s="31"/>
      <c r="D79" s="14">
        <v>700</v>
      </c>
      <c r="E79" s="13"/>
      <c r="F79" s="15"/>
    </row>
    <row r="80" spans="1:6" x14ac:dyDescent="0.25">
      <c r="A80" s="10"/>
      <c r="B80" s="187"/>
      <c r="C80" s="31"/>
      <c r="D80" s="14"/>
      <c r="E80" s="13"/>
      <c r="F80" s="15"/>
    </row>
    <row r="81" spans="1:6" ht="13" x14ac:dyDescent="0.3">
      <c r="A81" s="10"/>
      <c r="B81" s="50" t="s">
        <v>66</v>
      </c>
      <c r="C81" s="32"/>
      <c r="E81" s="33">
        <f>SUM(D82:D84)</f>
        <v>87400</v>
      </c>
      <c r="F81" s="15"/>
    </row>
    <row r="82" spans="1:6" ht="23" x14ac:dyDescent="0.25">
      <c r="A82" s="10" t="s">
        <v>67</v>
      </c>
      <c r="B82" s="187" t="s">
        <v>68</v>
      </c>
      <c r="C82" s="31"/>
      <c r="D82" s="14">
        <v>85000</v>
      </c>
      <c r="E82" s="13"/>
      <c r="F82" s="15"/>
    </row>
    <row r="83" spans="1:6" x14ac:dyDescent="0.25">
      <c r="A83" s="10" t="s">
        <v>69</v>
      </c>
      <c r="B83" s="187" t="s">
        <v>70</v>
      </c>
      <c r="C83" s="31"/>
      <c r="D83" s="14">
        <v>1200</v>
      </c>
      <c r="E83" s="13"/>
      <c r="F83" s="15"/>
    </row>
    <row r="84" spans="1:6" x14ac:dyDescent="0.25">
      <c r="A84" s="10" t="s">
        <v>743</v>
      </c>
      <c r="B84" s="187" t="s">
        <v>744</v>
      </c>
      <c r="C84" s="31"/>
      <c r="D84" s="13">
        <v>1200</v>
      </c>
      <c r="E84" s="13"/>
      <c r="F84" s="15"/>
    </row>
    <row r="85" spans="1:6" ht="13" x14ac:dyDescent="0.3">
      <c r="A85" s="10"/>
      <c r="B85" s="50" t="s">
        <v>71</v>
      </c>
      <c r="C85" s="32"/>
      <c r="D85" s="185" t="s">
        <v>745</v>
      </c>
      <c r="E85" s="33">
        <f>SUM(D86:D89)</f>
        <v>76600</v>
      </c>
      <c r="F85" s="15"/>
    </row>
    <row r="86" spans="1:6" s="2" customFormat="1" ht="13" x14ac:dyDescent="0.3">
      <c r="A86" s="10" t="s">
        <v>72</v>
      </c>
      <c r="B86" s="187" t="s">
        <v>73</v>
      </c>
      <c r="C86" s="31"/>
      <c r="D86" s="126">
        <v>55000</v>
      </c>
      <c r="E86" s="227"/>
      <c r="F86" s="31"/>
    </row>
    <row r="87" spans="1:6" x14ac:dyDescent="0.25">
      <c r="A87" s="10" t="s">
        <v>74</v>
      </c>
      <c r="B87" s="187" t="s">
        <v>75</v>
      </c>
      <c r="C87" s="31"/>
      <c r="D87" s="14">
        <v>10000</v>
      </c>
      <c r="E87" s="241"/>
      <c r="F87" s="31"/>
    </row>
    <row r="88" spans="1:6" x14ac:dyDescent="0.25">
      <c r="A88" s="10" t="s">
        <v>76</v>
      </c>
      <c r="B88" s="187" t="s">
        <v>77</v>
      </c>
      <c r="C88" s="31"/>
      <c r="D88" s="14">
        <v>10000</v>
      </c>
      <c r="E88" s="241"/>
      <c r="F88" s="15"/>
    </row>
    <row r="89" spans="1:6" x14ac:dyDescent="0.25">
      <c r="A89" s="10" t="s">
        <v>666</v>
      </c>
      <c r="B89" s="187" t="s">
        <v>667</v>
      </c>
      <c r="C89" s="51"/>
      <c r="D89" s="126">
        <v>1600</v>
      </c>
      <c r="E89" s="15"/>
      <c r="F89" s="15"/>
    </row>
    <row r="90" spans="1:6" ht="13" x14ac:dyDescent="0.3">
      <c r="A90" s="10"/>
      <c r="B90" s="23" t="s">
        <v>714</v>
      </c>
      <c r="C90" s="20"/>
      <c r="D90" s="31"/>
      <c r="E90" s="33">
        <f>D91</f>
        <v>22000</v>
      </c>
      <c r="F90" s="20"/>
    </row>
    <row r="91" spans="1:6" x14ac:dyDescent="0.25">
      <c r="A91" s="10" t="s">
        <v>715</v>
      </c>
      <c r="B91" s="187" t="s">
        <v>685</v>
      </c>
      <c r="C91" s="31"/>
      <c r="D91" s="15">
        <v>22000</v>
      </c>
      <c r="E91" s="20"/>
      <c r="F91" s="20"/>
    </row>
    <row r="92" spans="1:6" x14ac:dyDescent="0.25">
      <c r="A92" s="10"/>
      <c r="B92" s="48"/>
      <c r="C92" s="31"/>
      <c r="D92" s="49"/>
      <c r="E92" s="51"/>
      <c r="F92" s="15"/>
    </row>
    <row r="93" spans="1:6" x14ac:dyDescent="0.25">
      <c r="A93" s="10"/>
      <c r="B93" s="43" t="s">
        <v>78</v>
      </c>
      <c r="C93" s="44"/>
      <c r="E93" s="45">
        <f>E73+E76+E81+E85+E90</f>
        <v>277206.74</v>
      </c>
      <c r="F93" s="15"/>
    </row>
    <row r="94" spans="1:6" x14ac:dyDescent="0.25">
      <c r="A94" s="10"/>
      <c r="B94" s="19"/>
      <c r="C94" s="3"/>
      <c r="D94" s="265"/>
      <c r="E94" s="167"/>
      <c r="F94" s="15"/>
    </row>
    <row r="95" spans="1:6" x14ac:dyDescent="0.25">
      <c r="A95" s="282" t="s">
        <v>79</v>
      </c>
      <c r="B95" s="283"/>
      <c r="C95" s="52"/>
      <c r="D95" s="44"/>
      <c r="E95" s="44"/>
      <c r="F95" s="15"/>
    </row>
    <row r="96" spans="1:6" x14ac:dyDescent="0.25">
      <c r="A96" s="284"/>
      <c r="B96" s="285"/>
      <c r="C96" s="4"/>
      <c r="D96" s="216"/>
      <c r="E96" s="216"/>
      <c r="F96" s="15"/>
    </row>
    <row r="97" spans="1:6" x14ac:dyDescent="0.25">
      <c r="A97" s="10"/>
      <c r="B97" s="11" t="s">
        <v>3</v>
      </c>
      <c r="C97" s="3"/>
      <c r="D97" s="216"/>
      <c r="E97" s="216"/>
      <c r="F97" s="15"/>
    </row>
    <row r="98" spans="1:6" x14ac:dyDescent="0.25">
      <c r="A98" s="10"/>
      <c r="B98" s="12" t="s">
        <v>80</v>
      </c>
      <c r="C98" s="13"/>
      <c r="D98" s="13">
        <f>E112</f>
        <v>3000</v>
      </c>
      <c r="E98" s="13"/>
      <c r="F98" s="15"/>
    </row>
    <row r="99" spans="1:6" s="3" customFormat="1" x14ac:dyDescent="0.25">
      <c r="A99" s="10"/>
      <c r="B99" s="12" t="s">
        <v>81</v>
      </c>
      <c r="C99" s="53"/>
      <c r="D99" s="53">
        <f>E115</f>
        <v>9000</v>
      </c>
      <c r="E99" s="53"/>
      <c r="F99" s="15"/>
    </row>
    <row r="100" spans="1:6" s="3" customFormat="1" x14ac:dyDescent="0.25">
      <c r="A100" s="10"/>
      <c r="B100" s="12" t="s">
        <v>82</v>
      </c>
      <c r="C100" s="13"/>
      <c r="D100" s="13">
        <f>E118</f>
        <v>1000</v>
      </c>
      <c r="E100" s="13"/>
      <c r="F100" s="15"/>
    </row>
    <row r="101" spans="1:6" s="3" customFormat="1" ht="23" x14ac:dyDescent="0.25">
      <c r="A101" s="10"/>
      <c r="B101" s="12" t="s">
        <v>83</v>
      </c>
      <c r="C101" s="20"/>
      <c r="D101" s="15"/>
      <c r="E101" s="15"/>
      <c r="F101" s="15"/>
    </row>
    <row r="102" spans="1:6" x14ac:dyDescent="0.25">
      <c r="A102" s="10"/>
      <c r="B102" s="17" t="s">
        <v>84</v>
      </c>
      <c r="C102" s="55"/>
      <c r="D102" s="54"/>
      <c r="E102" s="54"/>
      <c r="F102" s="15"/>
    </row>
    <row r="103" spans="1:6" s="2" customFormat="1" ht="13" x14ac:dyDescent="0.3">
      <c r="A103" s="10"/>
      <c r="B103" s="17"/>
      <c r="C103" s="20"/>
      <c r="D103" s="15"/>
      <c r="E103" s="15"/>
      <c r="F103" s="15"/>
    </row>
    <row r="104" spans="1:6" x14ac:dyDescent="0.25">
      <c r="A104" s="10"/>
      <c r="B104" s="11" t="s">
        <v>10</v>
      </c>
      <c r="C104" s="20"/>
      <c r="D104" s="15"/>
      <c r="E104" s="15"/>
      <c r="F104" s="15"/>
    </row>
    <row r="105" spans="1:6" ht="23" x14ac:dyDescent="0.25">
      <c r="A105" s="10"/>
      <c r="B105" s="21" t="s">
        <v>85</v>
      </c>
      <c r="C105" s="20"/>
      <c r="D105" s="15"/>
      <c r="E105" s="15"/>
      <c r="F105" s="15"/>
    </row>
    <row r="106" spans="1:6" x14ac:dyDescent="0.25">
      <c r="A106" s="10"/>
      <c r="B106" s="21" t="s">
        <v>86</v>
      </c>
      <c r="C106" s="20"/>
      <c r="D106" s="15"/>
      <c r="E106" s="15"/>
      <c r="F106" s="15"/>
    </row>
    <row r="107" spans="1:6" x14ac:dyDescent="0.25">
      <c r="A107" s="10"/>
      <c r="B107" s="21" t="s">
        <v>87</v>
      </c>
      <c r="C107" s="20"/>
      <c r="D107" s="15"/>
      <c r="E107" s="15"/>
      <c r="F107" s="15"/>
    </row>
    <row r="108" spans="1:6" x14ac:dyDescent="0.25">
      <c r="A108" s="10"/>
      <c r="B108" s="21" t="s">
        <v>88</v>
      </c>
      <c r="C108" s="20"/>
      <c r="D108" s="15"/>
      <c r="E108" s="15"/>
      <c r="F108" s="15"/>
    </row>
    <row r="109" spans="1:6" x14ac:dyDescent="0.25">
      <c r="A109" s="10"/>
      <c r="B109" s="21" t="s">
        <v>89</v>
      </c>
      <c r="C109" s="20"/>
      <c r="D109" s="15"/>
      <c r="E109" s="15"/>
      <c r="F109" s="15"/>
    </row>
    <row r="110" spans="1:6" x14ac:dyDescent="0.25">
      <c r="A110" s="10"/>
      <c r="B110" s="21"/>
      <c r="C110" s="20"/>
      <c r="D110" s="15"/>
      <c r="E110" s="15"/>
      <c r="F110" s="15"/>
    </row>
    <row r="111" spans="1:6" s="2" customFormat="1" ht="13" x14ac:dyDescent="0.3">
      <c r="A111" s="10"/>
      <c r="B111" s="11" t="s">
        <v>16</v>
      </c>
      <c r="C111" s="20"/>
      <c r="D111" s="13"/>
      <c r="E111" s="13"/>
      <c r="F111" s="15"/>
    </row>
    <row r="112" spans="1:6" s="2" customFormat="1" ht="13" x14ac:dyDescent="0.3">
      <c r="A112" s="10"/>
      <c r="B112" s="50" t="s">
        <v>90</v>
      </c>
      <c r="C112" s="24"/>
      <c r="E112" s="25">
        <f>SUM(D113:D113)</f>
        <v>3000</v>
      </c>
      <c r="F112" s="15"/>
    </row>
    <row r="113" spans="1:6" s="2" customFormat="1" ht="13" x14ac:dyDescent="0.3">
      <c r="A113" s="10" t="s">
        <v>91</v>
      </c>
      <c r="B113" s="30" t="s">
        <v>92</v>
      </c>
      <c r="C113" s="185"/>
      <c r="D113" s="14">
        <v>3000</v>
      </c>
      <c r="E113" s="241"/>
      <c r="F113" s="15"/>
    </row>
    <row r="114" spans="1:6" s="2" customFormat="1" ht="13" x14ac:dyDescent="0.3">
      <c r="A114" s="10"/>
      <c r="B114" s="30"/>
      <c r="C114" s="185"/>
      <c r="D114" s="14"/>
      <c r="E114" s="13"/>
      <c r="F114" s="15"/>
    </row>
    <row r="115" spans="1:6" s="2" customFormat="1" ht="13" x14ac:dyDescent="0.3">
      <c r="A115" s="10"/>
      <c r="B115" s="50" t="s">
        <v>93</v>
      </c>
      <c r="C115" s="24"/>
      <c r="E115" s="25">
        <f>SUM(D116:D117)</f>
        <v>9000</v>
      </c>
      <c r="F115" s="15"/>
    </row>
    <row r="116" spans="1:6" s="2" customFormat="1" ht="13" x14ac:dyDescent="0.3">
      <c r="A116" s="10" t="s">
        <v>94</v>
      </c>
      <c r="B116" s="30" t="s">
        <v>95</v>
      </c>
      <c r="C116" s="59"/>
      <c r="D116" s="14">
        <v>1000</v>
      </c>
      <c r="E116" s="241"/>
      <c r="F116" s="15"/>
    </row>
    <row r="117" spans="1:6" s="2" customFormat="1" ht="13" x14ac:dyDescent="0.3">
      <c r="A117" s="10" t="s">
        <v>637</v>
      </c>
      <c r="B117" s="30" t="s">
        <v>636</v>
      </c>
      <c r="C117" s="15"/>
      <c r="D117" s="14">
        <v>8000</v>
      </c>
      <c r="E117" s="241"/>
      <c r="F117" s="15"/>
    </row>
    <row r="118" spans="1:6" ht="13" x14ac:dyDescent="0.3">
      <c r="A118" s="1"/>
      <c r="B118" s="50" t="s">
        <v>96</v>
      </c>
      <c r="C118" s="24"/>
      <c r="E118" s="25">
        <f>D119</f>
        <v>1000</v>
      </c>
      <c r="F118" s="15"/>
    </row>
    <row r="119" spans="1:6" ht="13" x14ac:dyDescent="0.3">
      <c r="A119" s="61">
        <v>172227000</v>
      </c>
      <c r="B119" s="187" t="s">
        <v>706</v>
      </c>
      <c r="C119" s="56"/>
      <c r="D119" s="14">
        <v>1000</v>
      </c>
      <c r="E119" s="241"/>
      <c r="F119" s="15"/>
    </row>
    <row r="120" spans="1:6" x14ac:dyDescent="0.25">
      <c r="A120" s="10"/>
      <c r="B120" s="43" t="s">
        <v>97</v>
      </c>
      <c r="C120" s="44"/>
      <c r="E120" s="45">
        <f>E112+E115+E118</f>
        <v>13000</v>
      </c>
      <c r="F120" s="15"/>
    </row>
    <row r="121" spans="1:6" x14ac:dyDescent="0.25">
      <c r="A121" s="10"/>
      <c r="B121" s="62"/>
      <c r="C121" s="28"/>
      <c r="D121" s="49"/>
      <c r="E121" s="31"/>
      <c r="F121" s="15"/>
    </row>
    <row r="122" spans="1:6" ht="18" x14ac:dyDescent="0.4">
      <c r="A122" s="10"/>
      <c r="B122" s="63" t="s">
        <v>98</v>
      </c>
      <c r="C122" s="64"/>
      <c r="E122" s="65">
        <f>E53+E120+E93</f>
        <v>554358.74</v>
      </c>
      <c r="F122" s="15"/>
    </row>
    <row r="123" spans="1:6" ht="13" x14ac:dyDescent="0.3">
      <c r="A123" s="10"/>
      <c r="B123" s="62"/>
      <c r="C123" s="67"/>
      <c r="D123" s="15"/>
      <c r="E123" s="221"/>
      <c r="F123" s="26"/>
    </row>
    <row r="124" spans="1:6" s="68" customFormat="1" ht="18" x14ac:dyDescent="0.4">
      <c r="A124" s="223" t="s">
        <v>99</v>
      </c>
      <c r="B124" s="223"/>
      <c r="C124" s="223"/>
      <c r="D124" s="266"/>
      <c r="E124" s="223"/>
      <c r="F124" s="15"/>
    </row>
    <row r="125" spans="1:6" s="68" customFormat="1" x14ac:dyDescent="0.25">
      <c r="A125" s="282" t="s">
        <v>100</v>
      </c>
      <c r="B125" s="282"/>
      <c r="C125" s="8"/>
      <c r="D125" s="220"/>
      <c r="E125" s="220"/>
      <c r="F125" s="31"/>
    </row>
    <row r="126" spans="1:6" s="68" customFormat="1" x14ac:dyDescent="0.25">
      <c r="A126" s="279"/>
      <c r="B126" s="280"/>
      <c r="C126" s="28"/>
      <c r="D126" s="31"/>
      <c r="E126" s="31"/>
      <c r="F126" s="28"/>
    </row>
    <row r="127" spans="1:6" ht="18" x14ac:dyDescent="0.4">
      <c r="A127" s="10"/>
      <c r="B127" s="11" t="s">
        <v>3</v>
      </c>
      <c r="C127" s="3"/>
      <c r="D127" s="31"/>
      <c r="E127" s="31"/>
      <c r="F127" s="66"/>
    </row>
    <row r="128" spans="1:6" x14ac:dyDescent="0.25">
      <c r="A128" s="10"/>
      <c r="B128" s="12" t="s">
        <v>101</v>
      </c>
      <c r="C128" s="69"/>
      <c r="D128" s="69">
        <f>E134</f>
        <v>2200</v>
      </c>
      <c r="E128" s="69"/>
      <c r="F128" s="67"/>
    </row>
    <row r="129" spans="1:6" ht="15.5" x14ac:dyDescent="0.35">
      <c r="A129" s="10"/>
      <c r="B129" s="17"/>
      <c r="C129" s="4"/>
      <c r="D129" s="216"/>
      <c r="E129" s="216"/>
      <c r="F129" s="7"/>
    </row>
    <row r="130" spans="1:6" x14ac:dyDescent="0.25">
      <c r="A130" s="10"/>
      <c r="B130" s="11" t="s">
        <v>10</v>
      </c>
      <c r="C130" s="9"/>
      <c r="D130" s="263"/>
      <c r="E130" s="217"/>
      <c r="F130" s="4"/>
    </row>
    <row r="131" spans="1:6" s="68" customFormat="1" ht="34.5" x14ac:dyDescent="0.25">
      <c r="A131" s="10"/>
      <c r="B131" s="21" t="s">
        <v>102</v>
      </c>
      <c r="C131" s="3"/>
      <c r="D131" s="265"/>
      <c r="E131" s="167"/>
      <c r="F131" s="28"/>
    </row>
    <row r="132" spans="1:6" s="68" customFormat="1" x14ac:dyDescent="0.25">
      <c r="A132" s="10"/>
      <c r="B132" s="21"/>
      <c r="C132" s="71"/>
      <c r="D132" s="70"/>
      <c r="E132" s="70"/>
      <c r="F132" s="67"/>
    </row>
    <row r="133" spans="1:6" s="68" customFormat="1" x14ac:dyDescent="0.25">
      <c r="A133" s="10"/>
      <c r="B133" s="11" t="s">
        <v>16</v>
      </c>
      <c r="C133" s="20"/>
      <c r="D133" s="15"/>
      <c r="E133" s="15"/>
      <c r="F133" s="70"/>
    </row>
    <row r="134" spans="1:6" s="72" customFormat="1" ht="13" x14ac:dyDescent="0.3">
      <c r="A134" s="10"/>
      <c r="B134" s="50" t="s">
        <v>101</v>
      </c>
      <c r="C134" s="24"/>
      <c r="D134" s="253"/>
      <c r="E134" s="25">
        <f>D135</f>
        <v>2200</v>
      </c>
      <c r="F134" s="4"/>
    </row>
    <row r="135" spans="1:6" s="68" customFormat="1" x14ac:dyDescent="0.25">
      <c r="A135" s="10" t="s">
        <v>103</v>
      </c>
      <c r="B135" s="187" t="s">
        <v>104</v>
      </c>
      <c r="C135" s="31"/>
      <c r="D135" s="14">
        <v>2200</v>
      </c>
      <c r="E135" s="13"/>
      <c r="F135" s="232"/>
    </row>
    <row r="136" spans="1:6" ht="13" x14ac:dyDescent="0.3">
      <c r="A136" s="1"/>
      <c r="B136" s="48"/>
      <c r="C136" s="56"/>
      <c r="D136" s="77"/>
      <c r="E136" s="59"/>
      <c r="F136" s="3"/>
    </row>
    <row r="137" spans="1:6" x14ac:dyDescent="0.25">
      <c r="A137" s="10"/>
      <c r="B137" s="43" t="s">
        <v>105</v>
      </c>
      <c r="C137" s="44"/>
      <c r="E137" s="45">
        <f>E134</f>
        <v>2200</v>
      </c>
      <c r="F137" s="71"/>
    </row>
    <row r="138" spans="1:6" ht="13" x14ac:dyDescent="0.3">
      <c r="A138" s="73"/>
      <c r="B138" s="37"/>
      <c r="C138" s="58"/>
      <c r="D138" s="26"/>
      <c r="E138" s="26"/>
      <c r="F138" s="20"/>
    </row>
    <row r="139" spans="1:6" ht="13" x14ac:dyDescent="0.3">
      <c r="A139" s="282" t="s">
        <v>106</v>
      </c>
      <c r="B139" s="282"/>
      <c r="C139" s="8"/>
      <c r="D139" s="220"/>
      <c r="E139" s="220"/>
      <c r="F139" s="26"/>
    </row>
    <row r="140" spans="1:6" x14ac:dyDescent="0.25">
      <c r="A140" s="279"/>
      <c r="B140" s="280"/>
      <c r="C140" s="9"/>
      <c r="D140" s="13"/>
      <c r="E140" s="13"/>
      <c r="F140" s="15"/>
    </row>
    <row r="141" spans="1:6" s="68" customFormat="1" ht="13" x14ac:dyDescent="0.3">
      <c r="A141" s="10"/>
      <c r="B141" s="11" t="s">
        <v>3</v>
      </c>
      <c r="C141" s="3"/>
      <c r="D141" s="13"/>
      <c r="E141" s="13"/>
      <c r="F141" s="58"/>
    </row>
    <row r="142" spans="1:6" s="68" customFormat="1" x14ac:dyDescent="0.25">
      <c r="A142" s="10"/>
      <c r="B142" s="12" t="s">
        <v>107</v>
      </c>
      <c r="C142" s="74"/>
      <c r="D142" s="13">
        <f>E148</f>
        <v>2000</v>
      </c>
      <c r="E142" s="13"/>
      <c r="F142" s="31"/>
    </row>
    <row r="143" spans="1:6" ht="13" x14ac:dyDescent="0.3">
      <c r="A143" s="10"/>
      <c r="B143" s="17"/>
      <c r="C143" s="75"/>
      <c r="D143" s="13"/>
      <c r="E143" s="13"/>
      <c r="F143" s="58"/>
    </row>
    <row r="144" spans="1:6" x14ac:dyDescent="0.25">
      <c r="A144" s="10"/>
      <c r="B144" s="11" t="s">
        <v>10</v>
      </c>
      <c r="C144" s="75"/>
      <c r="D144" s="13"/>
      <c r="E144" s="13"/>
      <c r="F144" s="4"/>
    </row>
    <row r="145" spans="1:6" ht="34.5" x14ac:dyDescent="0.25">
      <c r="A145" s="10"/>
      <c r="B145" s="21" t="s">
        <v>108</v>
      </c>
      <c r="C145" s="75"/>
      <c r="D145" s="13"/>
      <c r="E145" s="13"/>
      <c r="F145" s="232"/>
    </row>
    <row r="146" spans="1:6" s="68" customFormat="1" x14ac:dyDescent="0.25">
      <c r="A146" s="10"/>
      <c r="B146" s="21"/>
      <c r="C146" s="75"/>
      <c r="D146" s="13"/>
      <c r="E146" s="13"/>
      <c r="F146" s="3"/>
    </row>
    <row r="147" spans="1:6" s="68" customFormat="1" x14ac:dyDescent="0.25">
      <c r="A147" s="10"/>
      <c r="B147" s="11" t="s">
        <v>16</v>
      </c>
      <c r="C147" s="76"/>
      <c r="D147" s="267"/>
      <c r="E147" s="164"/>
      <c r="F147" s="71"/>
    </row>
    <row r="148" spans="1:6" s="72" customFormat="1" ht="13" x14ac:dyDescent="0.3">
      <c r="A148" s="10"/>
      <c r="B148" s="50" t="s">
        <v>107</v>
      </c>
      <c r="C148" s="24"/>
      <c r="D148" s="253"/>
      <c r="E148" s="25">
        <f>D149</f>
        <v>2000</v>
      </c>
      <c r="F148" s="20"/>
    </row>
    <row r="149" spans="1:6" s="68" customFormat="1" x14ac:dyDescent="0.25">
      <c r="A149" s="10" t="s">
        <v>109</v>
      </c>
      <c r="B149" s="187" t="s">
        <v>110</v>
      </c>
      <c r="C149" s="31"/>
      <c r="D149" s="14">
        <v>2000</v>
      </c>
      <c r="E149" s="13"/>
      <c r="F149" s="20"/>
    </row>
    <row r="150" spans="1:6" s="2" customFormat="1" ht="13" x14ac:dyDescent="0.3">
      <c r="A150" s="1"/>
      <c r="B150" s="48"/>
      <c r="C150" s="59"/>
      <c r="D150" s="77"/>
      <c r="E150" s="59"/>
      <c r="F150" s="20"/>
    </row>
    <row r="151" spans="1:6" s="2" customFormat="1" ht="13" x14ac:dyDescent="0.3">
      <c r="A151" s="10"/>
      <c r="B151" s="78" t="s">
        <v>111</v>
      </c>
      <c r="C151" s="44"/>
      <c r="E151" s="45">
        <f>E148</f>
        <v>2000</v>
      </c>
      <c r="F151" s="20"/>
    </row>
    <row r="152" spans="1:6" s="2" customFormat="1" ht="13" x14ac:dyDescent="0.3">
      <c r="A152" s="1"/>
      <c r="B152" s="48"/>
      <c r="C152" s="56"/>
      <c r="D152" s="59"/>
      <c r="E152" s="59"/>
      <c r="F152" s="22"/>
    </row>
    <row r="153" spans="1:6" ht="13" x14ac:dyDescent="0.3">
      <c r="A153" s="282" t="s">
        <v>112</v>
      </c>
      <c r="B153" s="282"/>
      <c r="C153" s="8"/>
      <c r="D153" s="220"/>
      <c r="E153" s="220"/>
      <c r="F153" s="26"/>
    </row>
    <row r="154" spans="1:6" s="2" customFormat="1" ht="13" x14ac:dyDescent="0.3">
      <c r="A154" s="279"/>
      <c r="B154" s="280"/>
      <c r="C154" s="58"/>
      <c r="D154" s="26"/>
      <c r="E154" s="26"/>
      <c r="F154" s="15"/>
    </row>
    <row r="155" spans="1:6" ht="13" x14ac:dyDescent="0.3">
      <c r="A155" s="10"/>
      <c r="B155" s="11" t="s">
        <v>3</v>
      </c>
      <c r="C155" s="3"/>
      <c r="D155" s="13"/>
      <c r="E155" s="13"/>
      <c r="F155" s="26"/>
    </row>
    <row r="156" spans="1:6" ht="13" x14ac:dyDescent="0.3">
      <c r="A156" s="10"/>
      <c r="B156" s="12" t="s">
        <v>113</v>
      </c>
      <c r="C156" s="58"/>
      <c r="D156" s="26"/>
      <c r="E156" s="26"/>
      <c r="F156" s="31"/>
    </row>
    <row r="157" spans="1:6" s="2" customFormat="1" ht="13" x14ac:dyDescent="0.3">
      <c r="A157" s="10"/>
      <c r="B157" s="17" t="s">
        <v>114</v>
      </c>
      <c r="C157" s="13"/>
      <c r="D157" s="13">
        <f>E168</f>
        <v>223674.1</v>
      </c>
      <c r="E157" s="13"/>
      <c r="F157" s="58"/>
    </row>
    <row r="158" spans="1:6" s="2" customFormat="1" ht="13" x14ac:dyDescent="0.3">
      <c r="A158" s="10"/>
      <c r="B158" s="17"/>
      <c r="C158" s="9"/>
      <c r="D158" s="263"/>
      <c r="E158" s="217"/>
      <c r="F158" s="4"/>
    </row>
    <row r="159" spans="1:6" ht="13" x14ac:dyDescent="0.3">
      <c r="A159" s="10"/>
      <c r="B159" s="11" t="s">
        <v>10</v>
      </c>
      <c r="C159" s="3"/>
      <c r="D159" s="265"/>
      <c r="E159" s="167"/>
      <c r="F159" s="58"/>
    </row>
    <row r="160" spans="1:6" s="2" customFormat="1" ht="13" x14ac:dyDescent="0.3">
      <c r="A160" s="10"/>
      <c r="B160" s="21" t="s">
        <v>115</v>
      </c>
      <c r="C160" s="47"/>
      <c r="D160" s="144"/>
      <c r="E160" s="144"/>
      <c r="F160" s="28"/>
    </row>
    <row r="161" spans="1:6" s="2" customFormat="1" ht="13" x14ac:dyDescent="0.3">
      <c r="A161" s="10"/>
      <c r="B161" s="21" t="s">
        <v>116</v>
      </c>
      <c r="C161" s="20"/>
      <c r="D161" s="15"/>
      <c r="E161" s="15"/>
      <c r="F161" s="58"/>
    </row>
    <row r="162" spans="1:6" s="2" customFormat="1" ht="13" x14ac:dyDescent="0.3">
      <c r="A162" s="10"/>
      <c r="B162" s="21" t="s">
        <v>117</v>
      </c>
      <c r="C162" s="20"/>
      <c r="D162" s="15"/>
      <c r="E162" s="15"/>
      <c r="F162" s="15"/>
    </row>
    <row r="163" spans="1:6" s="2" customFormat="1" ht="23.5" x14ac:dyDescent="0.3">
      <c r="A163" s="10"/>
      <c r="B163" s="21" t="s">
        <v>118</v>
      </c>
      <c r="C163" s="20"/>
      <c r="D163" s="15"/>
      <c r="E163" s="15"/>
      <c r="F163" s="232"/>
    </row>
    <row r="164" spans="1:6" s="2" customFormat="1" ht="23.5" x14ac:dyDescent="0.3">
      <c r="A164" s="10"/>
      <c r="B164" s="21" t="s">
        <v>119</v>
      </c>
      <c r="C164" s="20"/>
      <c r="D164" s="15"/>
      <c r="E164" s="15"/>
      <c r="F164" s="3"/>
    </row>
    <row r="165" spans="1:6" ht="23" x14ac:dyDescent="0.25">
      <c r="A165" s="10"/>
      <c r="B165" s="21" t="s">
        <v>120</v>
      </c>
      <c r="C165" s="20"/>
      <c r="D165" s="15"/>
      <c r="E165" s="15"/>
      <c r="F165" s="47"/>
    </row>
    <row r="166" spans="1:6" x14ac:dyDescent="0.25">
      <c r="A166" s="10"/>
      <c r="B166" s="21"/>
      <c r="C166" s="20"/>
      <c r="D166" s="15"/>
      <c r="E166" s="15"/>
      <c r="F166" s="20"/>
    </row>
    <row r="167" spans="1:6" x14ac:dyDescent="0.25">
      <c r="A167" s="10"/>
      <c r="B167" s="11" t="s">
        <v>16</v>
      </c>
      <c r="C167" s="20"/>
      <c r="D167" s="15"/>
      <c r="E167" s="15"/>
      <c r="F167" s="20"/>
    </row>
    <row r="168" spans="1:6" ht="13" x14ac:dyDescent="0.3">
      <c r="A168" s="10"/>
      <c r="B168" s="23" t="s">
        <v>114</v>
      </c>
      <c r="C168" s="24"/>
      <c r="E168" s="25">
        <f>SUM(D169:D208)</f>
        <v>223674.1</v>
      </c>
      <c r="F168" s="20"/>
    </row>
    <row r="169" spans="1:6" x14ac:dyDescent="0.25">
      <c r="A169" s="10" t="s">
        <v>121</v>
      </c>
      <c r="B169" s="30" t="s">
        <v>122</v>
      </c>
      <c r="C169" s="31"/>
      <c r="D169" s="14">
        <v>7000</v>
      </c>
      <c r="E169" s="13"/>
      <c r="F169" s="20"/>
    </row>
    <row r="170" spans="1:6" x14ac:dyDescent="0.25">
      <c r="A170" s="10" t="s">
        <v>125</v>
      </c>
      <c r="B170" s="30" t="s">
        <v>126</v>
      </c>
      <c r="C170" s="31"/>
      <c r="D170" s="14">
        <v>3000</v>
      </c>
      <c r="E170" s="241"/>
      <c r="F170" s="20"/>
    </row>
    <row r="171" spans="1:6" ht="13" x14ac:dyDescent="0.3">
      <c r="A171" s="10" t="s">
        <v>129</v>
      </c>
      <c r="B171" s="249" t="s">
        <v>130</v>
      </c>
      <c r="C171" s="31"/>
      <c r="D171" s="14">
        <v>8000</v>
      </c>
      <c r="E171" s="241"/>
      <c r="F171" s="26"/>
    </row>
    <row r="172" spans="1:6" ht="13" x14ac:dyDescent="0.3">
      <c r="A172" s="10"/>
      <c r="B172" s="190" t="s">
        <v>131</v>
      </c>
      <c r="C172" s="58"/>
      <c r="D172" s="197"/>
      <c r="E172" s="26"/>
      <c r="F172" s="26"/>
    </row>
    <row r="173" spans="1:6" ht="13" x14ac:dyDescent="0.3">
      <c r="A173" s="10"/>
      <c r="B173" s="190" t="s">
        <v>132</v>
      </c>
      <c r="C173" s="81"/>
      <c r="D173" s="268"/>
      <c r="E173" s="242"/>
      <c r="F173" s="26"/>
    </row>
    <row r="174" spans="1:6" ht="13" x14ac:dyDescent="0.3">
      <c r="A174" s="10"/>
      <c r="B174" s="190" t="s">
        <v>133</v>
      </c>
      <c r="C174" s="20"/>
      <c r="D174" s="126"/>
      <c r="E174" s="15"/>
      <c r="F174" s="26"/>
    </row>
    <row r="175" spans="1:6" x14ac:dyDescent="0.25">
      <c r="A175" s="10" t="s">
        <v>123</v>
      </c>
      <c r="B175" s="30" t="s">
        <v>124</v>
      </c>
      <c r="C175" s="31"/>
      <c r="D175" s="14">
        <v>3000</v>
      </c>
      <c r="E175" s="13"/>
      <c r="F175" s="20"/>
    </row>
    <row r="176" spans="1:6" x14ac:dyDescent="0.25">
      <c r="A176" s="10" t="s">
        <v>127</v>
      </c>
      <c r="B176" s="30" t="s">
        <v>128</v>
      </c>
      <c r="C176" s="31"/>
      <c r="D176" s="14">
        <f>8784*1.1</f>
        <v>9662.4000000000015</v>
      </c>
      <c r="E176" s="241"/>
      <c r="F176" s="20"/>
    </row>
    <row r="177" spans="1:6" ht="13" x14ac:dyDescent="0.3">
      <c r="A177" s="10"/>
      <c r="B177" s="82" t="s">
        <v>134</v>
      </c>
      <c r="C177" s="20"/>
      <c r="D177" s="126"/>
      <c r="E177" s="15"/>
      <c r="F177" s="26"/>
    </row>
    <row r="178" spans="1:6" ht="13" x14ac:dyDescent="0.3">
      <c r="A178" s="191" t="s">
        <v>135</v>
      </c>
      <c r="B178" s="192" t="s">
        <v>642</v>
      </c>
      <c r="C178" s="193"/>
      <c r="D178" s="49">
        <f>SUM(C179:C185)</f>
        <v>124011.7</v>
      </c>
      <c r="E178" s="193"/>
      <c r="F178" s="26"/>
    </row>
    <row r="179" spans="1:6" ht="13" x14ac:dyDescent="0.3">
      <c r="A179" s="83"/>
      <c r="B179" s="190" t="s">
        <v>136</v>
      </c>
      <c r="C179" s="20">
        <v>115960</v>
      </c>
      <c r="D179" s="196"/>
      <c r="E179" s="243"/>
      <c r="F179" s="26"/>
    </row>
    <row r="180" spans="1:6" x14ac:dyDescent="0.25">
      <c r="A180" s="83"/>
      <c r="B180" s="190" t="s">
        <v>137</v>
      </c>
      <c r="C180" s="20">
        <v>5427.04</v>
      </c>
      <c r="D180" s="196"/>
      <c r="E180" s="243"/>
      <c r="F180" s="81"/>
    </row>
    <row r="181" spans="1:6" s="3" customFormat="1" x14ac:dyDescent="0.25">
      <c r="A181" s="83"/>
      <c r="B181" s="190" t="s">
        <v>138</v>
      </c>
      <c r="C181" s="194">
        <v>300</v>
      </c>
      <c r="D181" s="196"/>
      <c r="E181" s="243"/>
      <c r="F181" s="20"/>
    </row>
    <row r="182" spans="1:6" x14ac:dyDescent="0.25">
      <c r="A182" s="83"/>
      <c r="B182" s="190" t="s">
        <v>139</v>
      </c>
      <c r="C182" s="194">
        <v>524.66</v>
      </c>
      <c r="D182" s="49"/>
      <c r="E182" s="31"/>
      <c r="F182" s="20"/>
    </row>
    <row r="183" spans="1:6" x14ac:dyDescent="0.25">
      <c r="A183" s="83"/>
      <c r="B183" s="190" t="s">
        <v>140</v>
      </c>
      <c r="C183" s="194">
        <v>200</v>
      </c>
      <c r="D183" s="126"/>
      <c r="E183" s="15"/>
      <c r="F183" s="20"/>
    </row>
    <row r="184" spans="1:6" x14ac:dyDescent="0.25">
      <c r="A184" s="83"/>
      <c r="B184" s="190" t="s">
        <v>141</v>
      </c>
      <c r="C184" s="194">
        <v>700</v>
      </c>
      <c r="D184" s="49"/>
      <c r="E184" s="31"/>
      <c r="F184" s="20"/>
    </row>
    <row r="185" spans="1:6" x14ac:dyDescent="0.25">
      <c r="A185" s="83"/>
      <c r="B185" s="190" t="s">
        <v>217</v>
      </c>
      <c r="C185" s="194">
        <v>900</v>
      </c>
      <c r="D185" s="49"/>
      <c r="E185" s="31"/>
      <c r="F185" s="20"/>
    </row>
    <row r="186" spans="1:6" s="3" customFormat="1" x14ac:dyDescent="0.25">
      <c r="A186" s="10" t="s">
        <v>142</v>
      </c>
      <c r="B186" s="85" t="s">
        <v>643</v>
      </c>
      <c r="C186" s="75"/>
      <c r="D186" s="49">
        <f>SUM(C187:C189)</f>
        <v>7500</v>
      </c>
      <c r="E186" s="31"/>
      <c r="F186" s="84"/>
    </row>
    <row r="187" spans="1:6" x14ac:dyDescent="0.25">
      <c r="A187" s="83"/>
      <c r="B187" s="190" t="s">
        <v>143</v>
      </c>
      <c r="C187" s="20">
        <v>5600</v>
      </c>
      <c r="D187" s="269"/>
      <c r="E187" s="101"/>
      <c r="F187" s="28"/>
    </row>
    <row r="188" spans="1:6" s="2" customFormat="1" ht="13" x14ac:dyDescent="0.3">
      <c r="A188" s="83"/>
      <c r="B188" s="190" t="s">
        <v>144</v>
      </c>
      <c r="C188" s="20">
        <v>1700</v>
      </c>
      <c r="D188" s="269"/>
      <c r="E188" s="101"/>
      <c r="F188" s="20"/>
    </row>
    <row r="189" spans="1:6" x14ac:dyDescent="0.25">
      <c r="A189" s="83"/>
      <c r="B189" s="190" t="s">
        <v>145</v>
      </c>
      <c r="C189" s="20">
        <v>200</v>
      </c>
      <c r="D189" s="269"/>
      <c r="E189" s="101"/>
      <c r="F189" s="28"/>
    </row>
    <row r="190" spans="1:6" x14ac:dyDescent="0.25">
      <c r="A190" s="61">
        <v>231221000</v>
      </c>
      <c r="B190" s="85" t="s">
        <v>146</v>
      </c>
      <c r="C190" s="86"/>
      <c r="D190" s="14">
        <v>24000</v>
      </c>
      <c r="E190" s="13"/>
      <c r="F190" s="28"/>
    </row>
    <row r="191" spans="1:6" x14ac:dyDescent="0.25">
      <c r="A191" s="10" t="s">
        <v>147</v>
      </c>
      <c r="B191" s="85" t="s">
        <v>148</v>
      </c>
      <c r="C191" s="86"/>
      <c r="D191" s="14">
        <v>2000</v>
      </c>
      <c r="E191" s="13"/>
      <c r="F191" s="15"/>
    </row>
    <row r="192" spans="1:6" s="2" customFormat="1" ht="13" x14ac:dyDescent="0.3">
      <c r="A192" s="10" t="s">
        <v>149</v>
      </c>
      <c r="B192" s="85" t="s">
        <v>641</v>
      </c>
      <c r="C192" s="87"/>
      <c r="D192" s="14">
        <v>2000</v>
      </c>
      <c r="E192" s="13"/>
      <c r="F192" s="15"/>
    </row>
    <row r="193" spans="1:6" s="2" customFormat="1" ht="13" x14ac:dyDescent="0.3">
      <c r="A193" s="10" t="s">
        <v>150</v>
      </c>
      <c r="B193" s="85" t="s">
        <v>151</v>
      </c>
      <c r="C193" s="87"/>
      <c r="D193" s="14">
        <v>500</v>
      </c>
      <c r="E193" s="13"/>
      <c r="F193" s="15"/>
    </row>
    <row r="194" spans="1:6" s="2" customFormat="1" ht="13" x14ac:dyDescent="0.3">
      <c r="A194" s="10" t="s">
        <v>152</v>
      </c>
      <c r="B194" s="85" t="s">
        <v>153</v>
      </c>
      <c r="D194" s="14">
        <v>2000</v>
      </c>
      <c r="E194" s="13"/>
      <c r="F194" s="15"/>
    </row>
    <row r="195" spans="1:6" x14ac:dyDescent="0.25">
      <c r="A195" s="10" t="s">
        <v>664</v>
      </c>
      <c r="B195" s="123" t="s">
        <v>716</v>
      </c>
      <c r="C195" s="76"/>
      <c r="D195" s="14">
        <v>4000</v>
      </c>
      <c r="E195" s="13"/>
      <c r="F195" s="15"/>
    </row>
    <row r="196" spans="1:6" x14ac:dyDescent="0.25">
      <c r="A196" s="88"/>
      <c r="B196" s="79" t="s">
        <v>154</v>
      </c>
      <c r="C196" s="89"/>
      <c r="D196" s="126"/>
      <c r="E196" s="15"/>
      <c r="F196" s="15"/>
    </row>
    <row r="197" spans="1:6" x14ac:dyDescent="0.25">
      <c r="A197" s="10" t="s">
        <v>155</v>
      </c>
      <c r="B197" s="30" t="s">
        <v>156</v>
      </c>
      <c r="C197" s="20"/>
      <c r="D197" s="14">
        <v>1000</v>
      </c>
      <c r="E197" s="13"/>
      <c r="F197" s="15"/>
    </row>
    <row r="198" spans="1:6" x14ac:dyDescent="0.25">
      <c r="A198" s="10" t="s">
        <v>157</v>
      </c>
      <c r="B198" s="30" t="s">
        <v>158</v>
      </c>
      <c r="C198" s="20"/>
      <c r="D198" s="14">
        <v>0</v>
      </c>
      <c r="E198" s="13"/>
      <c r="F198" s="15"/>
    </row>
    <row r="199" spans="1:6" x14ac:dyDescent="0.25">
      <c r="A199" s="10" t="s">
        <v>159</v>
      </c>
      <c r="B199" s="30" t="s">
        <v>160</v>
      </c>
      <c r="C199" s="20"/>
      <c r="D199" s="14">
        <v>3000</v>
      </c>
      <c r="E199" s="13"/>
      <c r="F199" s="15"/>
    </row>
    <row r="200" spans="1:6" x14ac:dyDescent="0.25">
      <c r="A200" s="10" t="s">
        <v>161</v>
      </c>
      <c r="B200" s="30" t="s">
        <v>668</v>
      </c>
      <c r="C200" s="90"/>
      <c r="D200" s="14">
        <f>SUM(C201:C206)</f>
        <v>21000</v>
      </c>
      <c r="E200" s="13"/>
      <c r="F200" s="15"/>
    </row>
    <row r="201" spans="1:6" x14ac:dyDescent="0.25">
      <c r="A201" s="10"/>
      <c r="B201" s="195" t="s">
        <v>435</v>
      </c>
      <c r="C201" s="20">
        <v>6000</v>
      </c>
      <c r="D201" s="126"/>
      <c r="E201" s="15"/>
      <c r="F201" s="15"/>
    </row>
    <row r="202" spans="1:6" x14ac:dyDescent="0.25">
      <c r="A202" s="10"/>
      <c r="B202" s="195" t="s">
        <v>735</v>
      </c>
      <c r="C202" s="20">
        <v>3000</v>
      </c>
      <c r="D202" s="126"/>
      <c r="E202" s="15"/>
      <c r="F202" s="15"/>
    </row>
    <row r="203" spans="1:6" x14ac:dyDescent="0.25">
      <c r="A203" s="10"/>
      <c r="B203" s="195" t="s">
        <v>669</v>
      </c>
      <c r="C203" s="20">
        <v>3000</v>
      </c>
      <c r="D203" s="126"/>
      <c r="E203" s="15"/>
      <c r="F203" s="15"/>
    </row>
    <row r="204" spans="1:6" x14ac:dyDescent="0.25">
      <c r="A204" s="10"/>
      <c r="B204" s="195" t="s">
        <v>670</v>
      </c>
      <c r="C204" s="20">
        <v>3000</v>
      </c>
      <c r="D204" s="126"/>
      <c r="E204" s="15"/>
      <c r="F204" s="15"/>
    </row>
    <row r="205" spans="1:6" x14ac:dyDescent="0.25">
      <c r="A205" s="10"/>
      <c r="B205" s="195" t="s">
        <v>671</v>
      </c>
      <c r="C205" s="20">
        <v>3000</v>
      </c>
      <c r="D205" s="126"/>
      <c r="E205" s="15"/>
      <c r="F205" s="15"/>
    </row>
    <row r="206" spans="1:6" x14ac:dyDescent="0.25">
      <c r="A206" s="10"/>
      <c r="B206" s="195" t="s">
        <v>672</v>
      </c>
      <c r="C206" s="20">
        <v>3000</v>
      </c>
      <c r="D206" s="126"/>
      <c r="E206" s="15"/>
      <c r="F206" s="15"/>
    </row>
    <row r="207" spans="1:6" x14ac:dyDescent="0.25">
      <c r="A207" s="10" t="s">
        <v>680</v>
      </c>
      <c r="B207" s="108" t="s">
        <v>316</v>
      </c>
      <c r="C207" s="15"/>
      <c r="D207" s="14">
        <v>1000</v>
      </c>
      <c r="E207" s="241"/>
      <c r="F207" s="15"/>
    </row>
    <row r="208" spans="1:6" x14ac:dyDescent="0.25">
      <c r="A208" s="10" t="s">
        <v>681</v>
      </c>
      <c r="B208" s="108" t="s">
        <v>317</v>
      </c>
      <c r="C208" s="15"/>
      <c r="D208" s="14">
        <v>1000</v>
      </c>
      <c r="E208" s="241"/>
      <c r="F208" s="15"/>
    </row>
    <row r="209" spans="1:6" ht="27.75" customHeight="1" x14ac:dyDescent="0.25">
      <c r="A209" s="10"/>
      <c r="B209" s="91" t="s">
        <v>162</v>
      </c>
      <c r="C209" s="92"/>
      <c r="E209" s="93">
        <f>E168</f>
        <v>223674.1</v>
      </c>
      <c r="F209" s="15"/>
    </row>
    <row r="210" spans="1:6" x14ac:dyDescent="0.25">
      <c r="A210" s="10"/>
      <c r="B210" s="80"/>
      <c r="C210" s="28"/>
      <c r="D210" s="31"/>
      <c r="E210" s="31"/>
      <c r="F210" s="15"/>
    </row>
    <row r="211" spans="1:6" s="94" customFormat="1" ht="13" x14ac:dyDescent="0.3">
      <c r="A211" s="282" t="s">
        <v>163</v>
      </c>
      <c r="B211" s="282"/>
      <c r="C211" s="8"/>
      <c r="D211" s="220"/>
      <c r="E211" s="220"/>
      <c r="F211" s="15"/>
    </row>
    <row r="212" spans="1:6" s="2" customFormat="1" ht="13" x14ac:dyDescent="0.3">
      <c r="A212" s="279"/>
      <c r="B212" s="280"/>
      <c r="C212" s="20"/>
      <c r="D212" s="15"/>
      <c r="E212" s="15"/>
      <c r="F212" s="15"/>
    </row>
    <row r="213" spans="1:6" s="3" customFormat="1" x14ac:dyDescent="0.25">
      <c r="A213" s="10"/>
      <c r="B213" s="11" t="s">
        <v>3</v>
      </c>
      <c r="D213" s="15"/>
      <c r="E213" s="15"/>
      <c r="F213" s="15"/>
    </row>
    <row r="214" spans="1:6" x14ac:dyDescent="0.25">
      <c r="A214" s="10"/>
      <c r="B214" s="12" t="s">
        <v>164</v>
      </c>
      <c r="C214" s="69"/>
      <c r="D214" s="69">
        <f>E220</f>
        <v>2379.4</v>
      </c>
      <c r="E214" s="69"/>
      <c r="F214" s="15"/>
    </row>
    <row r="215" spans="1:6" s="2" customFormat="1" ht="13" x14ac:dyDescent="0.3">
      <c r="A215" s="10"/>
      <c r="B215" s="17"/>
      <c r="C215" s="20"/>
      <c r="D215" s="15"/>
      <c r="E215" s="15"/>
      <c r="F215" s="28"/>
    </row>
    <row r="216" spans="1:6" s="2" customFormat="1" ht="13" x14ac:dyDescent="0.3">
      <c r="A216" s="10"/>
      <c r="B216" s="11" t="s">
        <v>10</v>
      </c>
      <c r="C216" s="4"/>
      <c r="D216" s="216"/>
      <c r="E216" s="216"/>
      <c r="F216" s="4"/>
    </row>
    <row r="217" spans="1:6" ht="34.5" x14ac:dyDescent="0.25">
      <c r="A217" s="10"/>
      <c r="B217" s="21" t="s">
        <v>165</v>
      </c>
      <c r="C217" s="9"/>
      <c r="D217" s="263"/>
      <c r="E217" s="217"/>
      <c r="F217" s="20"/>
    </row>
    <row r="218" spans="1:6" x14ac:dyDescent="0.25">
      <c r="A218" s="10"/>
      <c r="B218" s="21"/>
      <c r="C218" s="3"/>
      <c r="D218" s="265"/>
      <c r="E218" s="167"/>
      <c r="F218" s="20"/>
    </row>
    <row r="219" spans="1:6" x14ac:dyDescent="0.25">
      <c r="A219" s="10"/>
      <c r="B219" s="11" t="s">
        <v>16</v>
      </c>
      <c r="C219" s="71"/>
      <c r="D219" s="70"/>
      <c r="E219" s="70"/>
      <c r="F219" s="70"/>
    </row>
    <row r="220" spans="1:6" ht="13" x14ac:dyDescent="0.3">
      <c r="A220" s="10"/>
      <c r="B220" s="50" t="s">
        <v>164</v>
      </c>
      <c r="C220" s="24"/>
      <c r="E220" s="25">
        <f>SUM(D221:D222)</f>
        <v>2379.4</v>
      </c>
      <c r="F220" s="20"/>
    </row>
    <row r="221" spans="1:6" x14ac:dyDescent="0.25">
      <c r="A221" s="10" t="s">
        <v>166</v>
      </c>
      <c r="B221" s="187" t="s">
        <v>167</v>
      </c>
      <c r="C221" s="31"/>
      <c r="D221" s="14">
        <v>1000</v>
      </c>
      <c r="E221" s="13"/>
      <c r="F221" s="4"/>
    </row>
    <row r="222" spans="1:6" x14ac:dyDescent="0.25">
      <c r="A222" s="10" t="s">
        <v>168</v>
      </c>
      <c r="B222" s="187" t="s">
        <v>169</v>
      </c>
      <c r="C222" s="31"/>
      <c r="D222" s="14">
        <v>1379.4</v>
      </c>
      <c r="E222" s="13"/>
      <c r="F222" s="232"/>
    </row>
    <row r="223" spans="1:6" ht="13" x14ac:dyDescent="0.3">
      <c r="A223" s="1"/>
      <c r="B223" s="48"/>
      <c r="C223" s="56"/>
      <c r="D223" s="77"/>
      <c r="E223" s="59"/>
      <c r="F223" s="3"/>
    </row>
    <row r="224" spans="1:6" x14ac:dyDescent="0.25">
      <c r="A224" s="10"/>
      <c r="B224" s="43" t="s">
        <v>170</v>
      </c>
      <c r="C224" s="44"/>
      <c r="E224" s="45">
        <f>E220</f>
        <v>2379.4</v>
      </c>
      <c r="F224" s="71"/>
    </row>
    <row r="225" spans="1:6" ht="13" x14ac:dyDescent="0.3">
      <c r="A225" s="10"/>
      <c r="B225" s="62"/>
      <c r="C225" s="31"/>
      <c r="D225" s="49"/>
      <c r="E225" s="31"/>
      <c r="F225" s="26"/>
    </row>
    <row r="226" spans="1:6" s="2" customFormat="1" ht="18" x14ac:dyDescent="0.4">
      <c r="A226" s="95"/>
      <c r="B226" s="63" t="s">
        <v>171</v>
      </c>
      <c r="C226" s="96"/>
      <c r="E226" s="97">
        <f>E224+E209+E151+E137</f>
        <v>230253.5</v>
      </c>
      <c r="F226" s="26"/>
    </row>
    <row r="227" spans="1:6" ht="18" x14ac:dyDescent="0.4">
      <c r="A227" s="95"/>
      <c r="B227" s="99"/>
      <c r="C227" s="20"/>
      <c r="D227" s="20"/>
      <c r="E227" s="20"/>
      <c r="F227" s="26"/>
    </row>
    <row r="228" spans="1:6" s="3" customFormat="1" ht="18" x14ac:dyDescent="0.4">
      <c r="A228" s="281" t="s">
        <v>172</v>
      </c>
      <c r="B228" s="281"/>
      <c r="C228" s="6"/>
      <c r="D228" s="6"/>
      <c r="E228" s="6"/>
      <c r="F228" s="58"/>
    </row>
    <row r="229" spans="1:6" s="2" customFormat="1" ht="13" x14ac:dyDescent="0.3">
      <c r="A229" s="282" t="s">
        <v>173</v>
      </c>
      <c r="B229" s="283"/>
      <c r="C229" s="8"/>
      <c r="D229" s="262"/>
      <c r="E229" s="235"/>
      <c r="F229" s="31"/>
    </row>
    <row r="230" spans="1:6" s="2" customFormat="1" ht="13" x14ac:dyDescent="0.3">
      <c r="A230" s="279"/>
      <c r="B230" s="280"/>
      <c r="C230" s="28"/>
      <c r="D230" s="31"/>
      <c r="E230" s="31"/>
      <c r="F230" s="31"/>
    </row>
    <row r="231" spans="1:6" ht="18" x14ac:dyDescent="0.4">
      <c r="A231" s="10"/>
      <c r="B231" s="11" t="s">
        <v>3</v>
      </c>
      <c r="C231" s="3"/>
      <c r="D231" s="31"/>
      <c r="E231" s="31"/>
      <c r="F231" s="98"/>
    </row>
    <row r="232" spans="1:6" x14ac:dyDescent="0.25">
      <c r="A232" s="10"/>
      <c r="B232" s="12" t="s">
        <v>174</v>
      </c>
      <c r="C232" s="69"/>
      <c r="D232" s="69">
        <f>E240</f>
        <v>6800</v>
      </c>
      <c r="E232" s="69"/>
      <c r="F232" s="20"/>
    </row>
    <row r="233" spans="1:6" ht="15.5" x14ac:dyDescent="0.35">
      <c r="A233" s="10"/>
      <c r="B233" s="12" t="s">
        <v>175</v>
      </c>
      <c r="C233" s="69"/>
      <c r="D233" s="69">
        <f>E244</f>
        <v>9112.35</v>
      </c>
      <c r="E233" s="69"/>
      <c r="F233" s="7"/>
    </row>
    <row r="234" spans="1:6" ht="15.5" x14ac:dyDescent="0.35">
      <c r="A234" s="10"/>
      <c r="B234" s="17"/>
      <c r="C234" s="7"/>
      <c r="D234" s="219"/>
      <c r="E234" s="219"/>
      <c r="F234" s="4"/>
    </row>
    <row r="235" spans="1:6" x14ac:dyDescent="0.25">
      <c r="A235" s="10"/>
      <c r="B235" s="11" t="s">
        <v>10</v>
      </c>
      <c r="C235" s="4"/>
      <c r="D235" s="216"/>
      <c r="E235" s="216"/>
      <c r="F235" s="28"/>
    </row>
    <row r="236" spans="1:6" ht="23" x14ac:dyDescent="0.25">
      <c r="A236" s="10"/>
      <c r="B236" s="21" t="s">
        <v>176</v>
      </c>
      <c r="C236" s="9"/>
      <c r="D236" s="263"/>
      <c r="E236" s="217"/>
      <c r="F236" s="28"/>
    </row>
    <row r="237" spans="1:6" ht="46" x14ac:dyDescent="0.25">
      <c r="A237" s="10"/>
      <c r="B237" s="21" t="s">
        <v>177</v>
      </c>
      <c r="C237" s="3"/>
      <c r="D237" s="265"/>
      <c r="E237" s="167"/>
      <c r="F237" s="70"/>
    </row>
    <row r="238" spans="1:6" x14ac:dyDescent="0.25">
      <c r="A238" s="10"/>
      <c r="B238" s="21"/>
      <c r="C238" s="71"/>
      <c r="D238" s="71"/>
      <c r="E238" s="71"/>
      <c r="F238" s="70"/>
    </row>
    <row r="239" spans="1:6" ht="15.5" x14ac:dyDescent="0.35">
      <c r="A239" s="10"/>
      <c r="B239" s="11" t="s">
        <v>16</v>
      </c>
      <c r="C239" s="71"/>
      <c r="D239" s="71"/>
      <c r="E239" s="71"/>
      <c r="F239" s="7"/>
    </row>
    <row r="240" spans="1:6" ht="13" x14ac:dyDescent="0.3">
      <c r="A240" s="83"/>
      <c r="B240" s="50" t="s">
        <v>174</v>
      </c>
      <c r="C240" s="24"/>
      <c r="E240" s="25">
        <f>SUM(D241:D242)</f>
        <v>6800</v>
      </c>
      <c r="F240" s="4"/>
    </row>
    <row r="241" spans="1:6" x14ac:dyDescent="0.25">
      <c r="A241" s="10" t="s">
        <v>178</v>
      </c>
      <c r="B241" s="161" t="s">
        <v>179</v>
      </c>
      <c r="C241" s="31"/>
      <c r="D241" s="14">
        <v>4800</v>
      </c>
      <c r="E241" s="13"/>
      <c r="F241" s="232"/>
    </row>
    <row r="242" spans="1:6" x14ac:dyDescent="0.25">
      <c r="A242" s="10" t="s">
        <v>644</v>
      </c>
      <c r="B242" s="161" t="s">
        <v>180</v>
      </c>
      <c r="C242" s="31"/>
      <c r="D242" s="14">
        <v>2000</v>
      </c>
      <c r="E242" s="13"/>
      <c r="F242" s="3"/>
    </row>
    <row r="243" spans="1:6" x14ac:dyDescent="0.25">
      <c r="A243" s="10"/>
      <c r="B243" s="60"/>
      <c r="C243" s="76"/>
      <c r="D243" s="270"/>
      <c r="E243" s="164"/>
      <c r="F243" s="71"/>
    </row>
    <row r="244" spans="1:6" ht="13" x14ac:dyDescent="0.3">
      <c r="A244" s="10"/>
      <c r="B244" s="50" t="s">
        <v>181</v>
      </c>
      <c r="C244" s="24"/>
      <c r="E244" s="25">
        <f>SUM(D245:D248)</f>
        <v>9112.35</v>
      </c>
      <c r="F244" s="26"/>
    </row>
    <row r="245" spans="1:6" x14ac:dyDescent="0.25">
      <c r="A245" s="10" t="s">
        <v>182</v>
      </c>
      <c r="B245" s="21" t="s">
        <v>183</v>
      </c>
      <c r="C245" s="28"/>
      <c r="D245" s="14">
        <v>1000</v>
      </c>
      <c r="E245" s="13"/>
      <c r="F245" s="15"/>
    </row>
    <row r="246" spans="1:6" x14ac:dyDescent="0.25">
      <c r="A246" s="10" t="s">
        <v>184</v>
      </c>
      <c r="B246" s="19" t="s">
        <v>673</v>
      </c>
      <c r="C246" s="40"/>
      <c r="D246" s="14">
        <v>3500</v>
      </c>
      <c r="E246" s="13"/>
      <c r="F246" s="15"/>
    </row>
    <row r="247" spans="1:6" x14ac:dyDescent="0.25">
      <c r="A247" s="10" t="s">
        <v>185</v>
      </c>
      <c r="B247" s="21" t="s">
        <v>186</v>
      </c>
      <c r="C247" s="41"/>
      <c r="D247" s="14">
        <v>500</v>
      </c>
      <c r="E247" s="13"/>
      <c r="F247" s="15"/>
    </row>
    <row r="248" spans="1:6" x14ac:dyDescent="0.25">
      <c r="A248" s="10" t="s">
        <v>187</v>
      </c>
      <c r="B248" s="21" t="s">
        <v>188</v>
      </c>
      <c r="C248" s="31"/>
      <c r="D248" s="14">
        <f>SUM(C249:C252)</f>
        <v>4112.3500000000004</v>
      </c>
      <c r="E248" s="13"/>
      <c r="F248" s="22"/>
    </row>
    <row r="249" spans="1:6" ht="13" x14ac:dyDescent="0.3">
      <c r="A249" s="1"/>
      <c r="B249" s="161" t="s">
        <v>189</v>
      </c>
      <c r="C249" s="75">
        <v>2560.4899999999998</v>
      </c>
      <c r="D249" s="186"/>
      <c r="E249" s="244"/>
      <c r="F249" s="26"/>
    </row>
    <row r="250" spans="1:6" x14ac:dyDescent="0.25">
      <c r="A250" s="1"/>
      <c r="B250" s="108" t="s">
        <v>139</v>
      </c>
      <c r="C250" s="75">
        <v>451.86</v>
      </c>
      <c r="D250" s="186"/>
      <c r="E250" s="244"/>
      <c r="F250" s="15"/>
    </row>
    <row r="251" spans="1:6" x14ac:dyDescent="0.25">
      <c r="A251" s="1"/>
      <c r="B251" s="108" t="s">
        <v>190</v>
      </c>
      <c r="C251" s="75">
        <v>1000</v>
      </c>
      <c r="D251" s="186"/>
      <c r="E251" s="244"/>
      <c r="F251" s="15"/>
    </row>
    <row r="252" spans="1:6" x14ac:dyDescent="0.25">
      <c r="A252" s="1"/>
      <c r="B252" s="161" t="s">
        <v>191</v>
      </c>
      <c r="C252" s="75">
        <v>100</v>
      </c>
      <c r="D252" s="186"/>
      <c r="E252" s="244"/>
      <c r="F252" s="15"/>
    </row>
    <row r="253" spans="1:6" x14ac:dyDescent="0.25">
      <c r="A253" s="1"/>
      <c r="B253" s="100"/>
      <c r="C253" s="39"/>
      <c r="D253" s="186"/>
      <c r="E253" s="244"/>
      <c r="F253" s="15"/>
    </row>
    <row r="254" spans="1:6" x14ac:dyDescent="0.25">
      <c r="A254" s="10"/>
      <c r="B254" s="43" t="s">
        <v>192</v>
      </c>
      <c r="C254" s="44"/>
      <c r="E254" s="45">
        <f>E240+E244</f>
        <v>15912.35</v>
      </c>
      <c r="F254" s="101"/>
    </row>
    <row r="255" spans="1:6" x14ac:dyDescent="0.25">
      <c r="A255" s="10"/>
      <c r="B255" s="62"/>
      <c r="C255" s="20"/>
      <c r="D255" s="15"/>
      <c r="E255" s="15"/>
      <c r="F255" s="101"/>
    </row>
    <row r="256" spans="1:6" x14ac:dyDescent="0.25">
      <c r="A256" s="282" t="s">
        <v>193</v>
      </c>
      <c r="B256" s="283"/>
      <c r="C256" s="103"/>
      <c r="D256" s="271"/>
      <c r="E256" s="218"/>
      <c r="F256" s="101"/>
    </row>
    <row r="257" spans="1:6" x14ac:dyDescent="0.25">
      <c r="A257" s="279"/>
      <c r="B257" s="280"/>
      <c r="C257" s="3"/>
      <c r="D257" s="265"/>
      <c r="E257" s="167"/>
      <c r="F257" s="101"/>
    </row>
    <row r="258" spans="1:6" x14ac:dyDescent="0.25">
      <c r="A258" s="10"/>
      <c r="B258" s="11" t="s">
        <v>3</v>
      </c>
      <c r="C258" s="3"/>
      <c r="D258" s="265"/>
      <c r="E258" s="167"/>
      <c r="F258" s="35"/>
    </row>
    <row r="259" spans="1:6" x14ac:dyDescent="0.25">
      <c r="A259" s="10"/>
      <c r="B259" s="12" t="s">
        <v>194</v>
      </c>
      <c r="C259" s="28"/>
      <c r="D259" s="31"/>
      <c r="E259" s="31"/>
      <c r="F259" s="31"/>
    </row>
    <row r="260" spans="1:6" x14ac:dyDescent="0.25">
      <c r="A260" s="10"/>
      <c r="B260" s="12" t="s">
        <v>195</v>
      </c>
      <c r="C260" s="28"/>
      <c r="D260" s="31"/>
      <c r="E260" s="31"/>
      <c r="F260" s="20"/>
    </row>
    <row r="261" spans="1:6" x14ac:dyDescent="0.25">
      <c r="A261" s="10"/>
      <c r="B261" s="12" t="s">
        <v>196</v>
      </c>
      <c r="C261" s="28"/>
      <c r="D261" s="31"/>
      <c r="E261" s="31"/>
      <c r="F261" s="3"/>
    </row>
    <row r="262" spans="1:6" ht="23" x14ac:dyDescent="0.25">
      <c r="A262" s="10"/>
      <c r="B262" s="12" t="s">
        <v>197</v>
      </c>
      <c r="C262" s="69"/>
      <c r="D262" s="69">
        <f>E275</f>
        <v>122325.70000000001</v>
      </c>
      <c r="E262" s="69"/>
      <c r="F262" s="3"/>
    </row>
    <row r="263" spans="1:6" x14ac:dyDescent="0.25">
      <c r="A263" s="10"/>
      <c r="B263" s="12" t="s">
        <v>198</v>
      </c>
      <c r="C263" s="9"/>
      <c r="D263" s="263"/>
      <c r="E263" s="217"/>
      <c r="F263" s="35"/>
    </row>
    <row r="264" spans="1:6" x14ac:dyDescent="0.25">
      <c r="A264" s="10"/>
      <c r="B264" s="12" t="s">
        <v>199</v>
      </c>
      <c r="C264" s="3"/>
      <c r="D264" s="265"/>
      <c r="E264" s="167"/>
      <c r="F264" s="28"/>
    </row>
    <row r="265" spans="1:6" x14ac:dyDescent="0.25">
      <c r="A265" s="10"/>
      <c r="B265" s="12" t="s">
        <v>200</v>
      </c>
      <c r="C265" s="47"/>
      <c r="D265" s="144"/>
      <c r="E265" s="144"/>
      <c r="F265" s="28"/>
    </row>
    <row r="266" spans="1:6" x14ac:dyDescent="0.25">
      <c r="A266" s="10"/>
      <c r="B266" s="12" t="s">
        <v>201</v>
      </c>
      <c r="C266" s="47"/>
      <c r="D266" s="144"/>
      <c r="E266" s="144"/>
      <c r="F266" s="28"/>
    </row>
    <row r="267" spans="1:6" x14ac:dyDescent="0.25">
      <c r="A267" s="10"/>
      <c r="B267" s="17"/>
      <c r="C267" s="47"/>
      <c r="D267" s="144"/>
      <c r="E267" s="144"/>
      <c r="F267" s="70"/>
    </row>
    <row r="268" spans="1:6" x14ac:dyDescent="0.25">
      <c r="A268" s="10"/>
      <c r="B268" s="11" t="s">
        <v>10</v>
      </c>
      <c r="C268" s="71"/>
      <c r="D268" s="70"/>
      <c r="E268" s="70"/>
      <c r="F268" s="232"/>
    </row>
    <row r="269" spans="1:6" ht="34.5" x14ac:dyDescent="0.25">
      <c r="A269" s="10"/>
      <c r="B269" s="21" t="s">
        <v>202</v>
      </c>
      <c r="C269" s="47"/>
      <c r="D269" s="144"/>
      <c r="E269" s="144"/>
      <c r="F269" s="3"/>
    </row>
    <row r="270" spans="1:6" x14ac:dyDescent="0.25">
      <c r="A270" s="10"/>
      <c r="B270" s="21" t="s">
        <v>203</v>
      </c>
      <c r="C270" s="47"/>
      <c r="D270" s="144"/>
      <c r="E270" s="144"/>
      <c r="F270" s="47"/>
    </row>
    <row r="271" spans="1:6" ht="23" x14ac:dyDescent="0.25">
      <c r="A271" s="10"/>
      <c r="B271" s="21" t="s">
        <v>204</v>
      </c>
      <c r="C271" s="47"/>
      <c r="D271" s="144"/>
      <c r="E271" s="144"/>
      <c r="F271" s="47"/>
    </row>
    <row r="272" spans="1:6" x14ac:dyDescent="0.25">
      <c r="A272" s="10"/>
      <c r="B272" s="21" t="s">
        <v>205</v>
      </c>
      <c r="C272" s="47"/>
      <c r="D272" s="144"/>
      <c r="E272" s="144"/>
      <c r="F272" s="47"/>
    </row>
    <row r="273" spans="1:6" x14ac:dyDescent="0.25">
      <c r="A273" s="10"/>
      <c r="B273" s="21"/>
      <c r="C273" s="20"/>
      <c r="D273" s="15"/>
      <c r="E273" s="15"/>
      <c r="F273" s="71"/>
    </row>
    <row r="274" spans="1:6" x14ac:dyDescent="0.25">
      <c r="A274" s="10"/>
      <c r="B274" s="11" t="s">
        <v>16</v>
      </c>
      <c r="C274" s="20"/>
      <c r="D274" s="15"/>
      <c r="E274" s="15"/>
      <c r="F274" s="47"/>
    </row>
    <row r="275" spans="1:6" ht="26" x14ac:dyDescent="0.3">
      <c r="A275" s="10"/>
      <c r="B275" s="50" t="s">
        <v>206</v>
      </c>
      <c r="C275" s="24"/>
      <c r="E275" s="25">
        <f>SUM(D277:D303)</f>
        <v>122325.70000000001</v>
      </c>
      <c r="F275" s="47"/>
    </row>
    <row r="276" spans="1:6" x14ac:dyDescent="0.25">
      <c r="A276" s="10"/>
      <c r="B276" s="104" t="s">
        <v>207</v>
      </c>
      <c r="C276" s="105"/>
      <c r="D276" s="49"/>
      <c r="E276" s="105"/>
      <c r="F276" s="47"/>
    </row>
    <row r="277" spans="1:6" x14ac:dyDescent="0.25">
      <c r="A277" s="10" t="s">
        <v>208</v>
      </c>
      <c r="B277" s="21" t="s">
        <v>209</v>
      </c>
      <c r="C277" s="31"/>
      <c r="D277" s="14">
        <v>8000</v>
      </c>
      <c r="E277" s="13"/>
      <c r="F277" s="47"/>
    </row>
    <row r="278" spans="1:6" x14ac:dyDescent="0.25">
      <c r="A278" s="10" t="s">
        <v>210</v>
      </c>
      <c r="B278" s="21" t="s">
        <v>211</v>
      </c>
      <c r="C278" s="31"/>
      <c r="D278" s="14">
        <v>20000</v>
      </c>
      <c r="E278" s="13"/>
      <c r="F278" s="20"/>
    </row>
    <row r="279" spans="1:6" x14ac:dyDescent="0.25">
      <c r="A279" s="10" t="s">
        <v>212</v>
      </c>
      <c r="B279" s="106" t="s">
        <v>213</v>
      </c>
      <c r="C279" s="31"/>
      <c r="D279" s="126">
        <f>SUM(C280:C285)</f>
        <v>62771.85</v>
      </c>
      <c r="E279" s="15"/>
      <c r="F279" s="20"/>
    </row>
    <row r="280" spans="1:6" ht="13" x14ac:dyDescent="0.3">
      <c r="A280" s="1"/>
      <c r="B280" s="108" t="s">
        <v>214</v>
      </c>
      <c r="C280" s="15">
        <f>45147.43+(23658.88/2)</f>
        <v>56976.87</v>
      </c>
      <c r="D280" s="49"/>
      <c r="E280" s="31"/>
      <c r="F280" s="26"/>
    </row>
    <row r="281" spans="1:6" x14ac:dyDescent="0.25">
      <c r="A281" s="1"/>
      <c r="B281" s="108" t="s">
        <v>215</v>
      </c>
      <c r="C281" s="75">
        <v>1260.95</v>
      </c>
      <c r="D281" s="126"/>
      <c r="E281" s="15"/>
      <c r="F281" s="105"/>
    </row>
    <row r="282" spans="1:6" x14ac:dyDescent="0.25">
      <c r="A282" s="10"/>
      <c r="B282" s="108" t="s">
        <v>216</v>
      </c>
      <c r="C282" s="75">
        <v>1012.33</v>
      </c>
      <c r="D282" s="49"/>
      <c r="E282" s="31"/>
      <c r="F282" s="15"/>
    </row>
    <row r="283" spans="1:6" x14ac:dyDescent="0.25">
      <c r="A283" s="10"/>
      <c r="B283" s="161" t="s">
        <v>217</v>
      </c>
      <c r="C283" s="75">
        <v>1105.7</v>
      </c>
      <c r="D283" s="186"/>
      <c r="E283" s="244"/>
      <c r="F283" s="15"/>
    </row>
    <row r="284" spans="1:6" x14ac:dyDescent="0.25">
      <c r="A284" s="10"/>
      <c r="B284" s="161" t="s">
        <v>190</v>
      </c>
      <c r="C284" s="75">
        <v>616</v>
      </c>
      <c r="D284" s="186"/>
      <c r="E284" s="244"/>
      <c r="F284" s="15"/>
    </row>
    <row r="285" spans="1:6" x14ac:dyDescent="0.25">
      <c r="A285" s="10"/>
      <c r="B285" s="108" t="s">
        <v>191</v>
      </c>
      <c r="C285" s="75">
        <v>1800</v>
      </c>
      <c r="D285" s="186"/>
      <c r="E285" s="244"/>
      <c r="F285" s="31"/>
    </row>
    <row r="286" spans="1:6" x14ac:dyDescent="0.25">
      <c r="A286" s="10" t="s">
        <v>218</v>
      </c>
      <c r="B286" s="107" t="s">
        <v>219</v>
      </c>
      <c r="C286" s="31"/>
      <c r="D286" s="14">
        <f>SUM(C287:C288)</f>
        <v>4000</v>
      </c>
      <c r="E286" s="13"/>
      <c r="F286" s="15"/>
    </row>
    <row r="287" spans="1:6" x14ac:dyDescent="0.25">
      <c r="A287" s="10"/>
      <c r="B287" s="108" t="s">
        <v>220</v>
      </c>
      <c r="C287" s="75">
        <v>2000</v>
      </c>
      <c r="D287" s="14"/>
      <c r="E287" s="13"/>
      <c r="F287" s="31"/>
    </row>
    <row r="288" spans="1:6" x14ac:dyDescent="0.25">
      <c r="A288" s="10"/>
      <c r="B288" s="108" t="s">
        <v>645</v>
      </c>
      <c r="C288" s="75">
        <v>2000</v>
      </c>
      <c r="D288" s="14"/>
      <c r="E288" s="13"/>
      <c r="F288" s="101"/>
    </row>
    <row r="289" spans="1:6" x14ac:dyDescent="0.25">
      <c r="A289" s="61"/>
      <c r="B289" s="104" t="s">
        <v>221</v>
      </c>
      <c r="C289" s="31"/>
      <c r="D289" s="49"/>
      <c r="E289" s="31"/>
      <c r="F289" s="101"/>
    </row>
    <row r="290" spans="1:6" x14ac:dyDescent="0.25">
      <c r="A290" s="10" t="s">
        <v>222</v>
      </c>
      <c r="B290" s="21" t="s">
        <v>730</v>
      </c>
      <c r="C290" s="31"/>
      <c r="D290" s="14">
        <v>1800</v>
      </c>
      <c r="E290" s="13"/>
      <c r="F290" s="101"/>
    </row>
    <row r="291" spans="1:6" x14ac:dyDescent="0.25">
      <c r="A291" s="61">
        <v>323221002</v>
      </c>
      <c r="B291" s="21" t="s">
        <v>223</v>
      </c>
      <c r="C291" s="31"/>
      <c r="D291" s="14">
        <v>5000</v>
      </c>
      <c r="E291" s="13"/>
      <c r="F291" s="101"/>
    </row>
    <row r="292" spans="1:6" x14ac:dyDescent="0.25">
      <c r="A292" s="61">
        <v>323227002</v>
      </c>
      <c r="B292" s="107" t="s">
        <v>224</v>
      </c>
      <c r="C292" s="31"/>
      <c r="D292" s="14">
        <f>SUM(C293:C299)</f>
        <v>11753.849999999999</v>
      </c>
      <c r="E292" s="13"/>
      <c r="F292" s="101"/>
    </row>
    <row r="293" spans="1:6" x14ac:dyDescent="0.25">
      <c r="A293" s="61"/>
      <c r="B293" s="108" t="s">
        <v>214</v>
      </c>
      <c r="C293" s="75">
        <v>6219.99</v>
      </c>
      <c r="D293" s="49"/>
      <c r="E293" s="31"/>
      <c r="F293" s="101"/>
    </row>
    <row r="294" spans="1:6" x14ac:dyDescent="0.25">
      <c r="A294" s="10"/>
      <c r="B294" s="108" t="s">
        <v>215</v>
      </c>
      <c r="C294" s="75">
        <v>451.86</v>
      </c>
      <c r="D294" s="269"/>
      <c r="E294" s="101"/>
      <c r="F294" s="101"/>
    </row>
    <row r="295" spans="1:6" x14ac:dyDescent="0.25">
      <c r="A295" s="10"/>
      <c r="B295" s="108" t="s">
        <v>225</v>
      </c>
      <c r="C295" s="75">
        <v>1182</v>
      </c>
      <c r="D295" s="49"/>
      <c r="E295" s="31"/>
      <c r="F295" s="15"/>
    </row>
    <row r="296" spans="1:6" x14ac:dyDescent="0.25">
      <c r="A296" s="10"/>
      <c r="B296" s="108" t="s">
        <v>226</v>
      </c>
      <c r="C296" s="75">
        <v>1000</v>
      </c>
      <c r="D296" s="186"/>
      <c r="E296" s="244"/>
      <c r="F296" s="15"/>
    </row>
    <row r="297" spans="1:6" x14ac:dyDescent="0.25">
      <c r="A297" s="61"/>
      <c r="B297" s="161" t="s">
        <v>190</v>
      </c>
      <c r="C297" s="75">
        <v>1500</v>
      </c>
      <c r="D297" s="49"/>
      <c r="E297" s="31"/>
      <c r="F297" s="15"/>
    </row>
    <row r="298" spans="1:6" x14ac:dyDescent="0.25">
      <c r="A298" s="61"/>
      <c r="B298" s="161" t="s">
        <v>227</v>
      </c>
      <c r="C298" s="75">
        <v>700</v>
      </c>
      <c r="D298" s="49"/>
      <c r="E298" s="31"/>
      <c r="F298" s="31"/>
    </row>
    <row r="299" spans="1:6" x14ac:dyDescent="0.25">
      <c r="A299" s="10"/>
      <c r="B299" s="161" t="s">
        <v>191</v>
      </c>
      <c r="C299" s="75">
        <v>700</v>
      </c>
      <c r="D299" s="14"/>
      <c r="E299" s="13"/>
      <c r="F299" s="101"/>
    </row>
    <row r="300" spans="1:6" x14ac:dyDescent="0.25">
      <c r="A300" s="61"/>
      <c r="B300" s="109" t="s">
        <v>228</v>
      </c>
      <c r="C300" s="31"/>
      <c r="D300" s="49"/>
      <c r="E300" s="31"/>
      <c r="F300" s="31"/>
    </row>
    <row r="301" spans="1:6" x14ac:dyDescent="0.25">
      <c r="A301" s="10" t="s">
        <v>229</v>
      </c>
      <c r="B301" s="102" t="s">
        <v>230</v>
      </c>
      <c r="C301" s="31"/>
      <c r="D301" s="14">
        <v>3000</v>
      </c>
      <c r="E301" s="241"/>
      <c r="F301" s="101"/>
    </row>
    <row r="302" spans="1:6" x14ac:dyDescent="0.25">
      <c r="A302" s="10" t="s">
        <v>231</v>
      </c>
      <c r="B302" s="21" t="s">
        <v>232</v>
      </c>
      <c r="C302" s="31"/>
      <c r="D302" s="14">
        <v>4000</v>
      </c>
      <c r="E302" s="241"/>
      <c r="F302" s="31"/>
    </row>
    <row r="303" spans="1:6" x14ac:dyDescent="0.25">
      <c r="A303" s="10" t="s">
        <v>233</v>
      </c>
      <c r="B303" s="21" t="s">
        <v>234</v>
      </c>
      <c r="C303" s="31"/>
      <c r="D303" s="14">
        <v>2000</v>
      </c>
      <c r="E303" s="13"/>
      <c r="F303" s="31"/>
    </row>
    <row r="304" spans="1:6" x14ac:dyDescent="0.25">
      <c r="A304" s="10"/>
      <c r="B304" s="43" t="s">
        <v>235</v>
      </c>
      <c r="C304" s="44"/>
      <c r="E304" s="45">
        <f>E275</f>
        <v>122325.70000000001</v>
      </c>
      <c r="F304" s="15"/>
    </row>
    <row r="305" spans="1:6" s="110" customFormat="1" x14ac:dyDescent="0.25">
      <c r="A305" s="10"/>
      <c r="B305" s="85"/>
      <c r="C305" s="20"/>
      <c r="D305" s="15"/>
      <c r="E305" s="15"/>
      <c r="F305" s="31"/>
    </row>
    <row r="306" spans="1:6" x14ac:dyDescent="0.25">
      <c r="A306" s="282" t="s">
        <v>236</v>
      </c>
      <c r="B306" s="283"/>
      <c r="C306" s="8"/>
      <c r="D306" s="220"/>
      <c r="E306" s="220"/>
      <c r="F306" s="15"/>
    </row>
    <row r="307" spans="1:6" x14ac:dyDescent="0.25">
      <c r="A307" s="279"/>
      <c r="B307" s="280"/>
      <c r="C307" s="20"/>
      <c r="D307" s="15"/>
      <c r="E307" s="15"/>
      <c r="F307" s="15"/>
    </row>
    <row r="308" spans="1:6" x14ac:dyDescent="0.25">
      <c r="A308" s="10"/>
      <c r="B308" s="11" t="s">
        <v>3</v>
      </c>
      <c r="C308" s="3"/>
      <c r="D308" s="15"/>
      <c r="E308" s="15"/>
      <c r="F308" s="15"/>
    </row>
    <row r="309" spans="1:6" x14ac:dyDescent="0.25">
      <c r="A309" s="10"/>
      <c r="B309" s="12" t="s">
        <v>237</v>
      </c>
      <c r="C309" s="69"/>
      <c r="D309" s="69">
        <f>E325</f>
        <v>14100</v>
      </c>
      <c r="E309" s="69"/>
      <c r="F309" s="15"/>
    </row>
    <row r="310" spans="1:6" x14ac:dyDescent="0.25">
      <c r="A310" s="10"/>
      <c r="B310" s="12" t="s">
        <v>238</v>
      </c>
      <c r="C310" s="69"/>
      <c r="D310" s="69">
        <f>E327</f>
        <v>42384.52</v>
      </c>
      <c r="E310" s="69"/>
      <c r="F310" s="20"/>
    </row>
    <row r="311" spans="1:6" x14ac:dyDescent="0.25">
      <c r="A311" s="10"/>
      <c r="B311" s="12" t="s">
        <v>239</v>
      </c>
      <c r="C311" s="111"/>
      <c r="D311" s="111"/>
      <c r="E311" s="111"/>
      <c r="F311" s="4"/>
    </row>
    <row r="312" spans="1:6" x14ac:dyDescent="0.25">
      <c r="A312" s="10"/>
      <c r="B312" s="12" t="s">
        <v>240</v>
      </c>
      <c r="C312" s="69"/>
      <c r="D312" s="69">
        <f>E331</f>
        <v>359773.28</v>
      </c>
      <c r="E312" s="69"/>
      <c r="F312" s="20"/>
    </row>
    <row r="313" spans="1:6" x14ac:dyDescent="0.25">
      <c r="A313" s="10"/>
      <c r="B313" s="12" t="s">
        <v>241</v>
      </c>
      <c r="C313" s="69"/>
      <c r="D313" s="69">
        <f>E388</f>
        <v>81454.850000000006</v>
      </c>
      <c r="E313" s="69"/>
      <c r="F313" s="20"/>
    </row>
    <row r="314" spans="1:6" x14ac:dyDescent="0.25">
      <c r="A314" s="10"/>
      <c r="B314" s="12" t="s">
        <v>242</v>
      </c>
      <c r="C314" s="69"/>
      <c r="D314" s="69">
        <f>E397</f>
        <v>31100</v>
      </c>
      <c r="E314" s="69"/>
      <c r="F314" s="70"/>
    </row>
    <row r="315" spans="1:6" x14ac:dyDescent="0.25">
      <c r="A315" s="10"/>
      <c r="B315" s="12" t="s">
        <v>243</v>
      </c>
      <c r="C315" s="111"/>
      <c r="D315" s="69">
        <f>E403</f>
        <v>12000</v>
      </c>
      <c r="E315" s="69"/>
      <c r="F315" s="70"/>
    </row>
    <row r="316" spans="1:6" x14ac:dyDescent="0.25">
      <c r="A316" s="10"/>
      <c r="B316" s="12" t="s">
        <v>244</v>
      </c>
      <c r="C316" s="111"/>
      <c r="D316" s="111"/>
      <c r="E316" s="111"/>
      <c r="F316" s="83"/>
    </row>
    <row r="317" spans="1:6" x14ac:dyDescent="0.25">
      <c r="A317" s="10"/>
      <c r="B317" s="12" t="s">
        <v>245</v>
      </c>
      <c r="C317" s="69"/>
      <c r="D317" s="69">
        <f>E407</f>
        <v>52000</v>
      </c>
      <c r="E317" s="69"/>
      <c r="F317" s="70"/>
    </row>
    <row r="318" spans="1:6" x14ac:dyDescent="0.25">
      <c r="A318" s="10"/>
      <c r="B318" s="17"/>
      <c r="C318" s="71"/>
      <c r="D318" s="70"/>
      <c r="E318" s="70"/>
      <c r="F318" s="70"/>
    </row>
    <row r="319" spans="1:6" x14ac:dyDescent="0.25">
      <c r="A319" s="10"/>
      <c r="B319" s="11" t="s">
        <v>10</v>
      </c>
      <c r="C319" s="71"/>
      <c r="D319" s="70"/>
      <c r="E319" s="70"/>
      <c r="F319" s="70"/>
    </row>
    <row r="320" spans="1:6" ht="46" x14ac:dyDescent="0.25">
      <c r="A320" s="10"/>
      <c r="B320" s="112" t="s">
        <v>246</v>
      </c>
      <c r="C320" s="71"/>
      <c r="D320" s="70"/>
      <c r="E320" s="70"/>
      <c r="F320" s="83"/>
    </row>
    <row r="321" spans="1:6" x14ac:dyDescent="0.25">
      <c r="A321" s="10"/>
      <c r="B321" s="21" t="s">
        <v>247</v>
      </c>
      <c r="C321" s="113"/>
      <c r="D321" s="83"/>
      <c r="E321" s="83"/>
      <c r="F321" s="83"/>
    </row>
    <row r="322" spans="1:6" x14ac:dyDescent="0.25">
      <c r="A322" s="10"/>
      <c r="B322" s="21" t="s">
        <v>248</v>
      </c>
      <c r="C322" s="113"/>
      <c r="D322" s="83"/>
      <c r="E322" s="83"/>
      <c r="F322" s="70"/>
    </row>
    <row r="323" spans="1:6" x14ac:dyDescent="0.25">
      <c r="A323" s="10"/>
      <c r="B323" s="21"/>
      <c r="C323" s="71"/>
      <c r="D323" s="70"/>
      <c r="E323" s="70"/>
      <c r="F323" s="71"/>
    </row>
    <row r="324" spans="1:6" x14ac:dyDescent="0.25">
      <c r="A324" s="10"/>
      <c r="B324" s="11" t="s">
        <v>16</v>
      </c>
      <c r="C324" s="20"/>
      <c r="D324" s="15"/>
      <c r="E324" s="15"/>
      <c r="F324" s="71"/>
    </row>
    <row r="325" spans="1:6" ht="13" x14ac:dyDescent="0.3">
      <c r="A325" s="10"/>
      <c r="B325" s="50" t="s">
        <v>237</v>
      </c>
      <c r="C325" s="114"/>
      <c r="E325" s="203">
        <f>D326</f>
        <v>14100</v>
      </c>
      <c r="F325" s="71"/>
    </row>
    <row r="326" spans="1:6" ht="23" x14ac:dyDescent="0.25">
      <c r="A326" s="10" t="s">
        <v>249</v>
      </c>
      <c r="B326" s="116" t="s">
        <v>250</v>
      </c>
      <c r="C326" s="116"/>
      <c r="D326" s="14">
        <v>14100</v>
      </c>
      <c r="E326" s="13"/>
      <c r="F326" s="113"/>
    </row>
    <row r="327" spans="1:6" ht="13" x14ac:dyDescent="0.3">
      <c r="A327" s="10"/>
      <c r="B327" s="50" t="s">
        <v>238</v>
      </c>
      <c r="C327" s="117"/>
      <c r="E327" s="127">
        <f>SUM(D328:D330)</f>
        <v>42384.52</v>
      </c>
      <c r="F327" s="113"/>
    </row>
    <row r="328" spans="1:6" x14ac:dyDescent="0.25">
      <c r="A328" s="10" t="s">
        <v>251</v>
      </c>
      <c r="B328" s="21" t="s">
        <v>252</v>
      </c>
      <c r="C328" s="116"/>
      <c r="D328" s="14">
        <v>39384.519999999997</v>
      </c>
      <c r="E328" s="13"/>
      <c r="F328" s="71"/>
    </row>
    <row r="329" spans="1:6" s="199" customFormat="1" x14ac:dyDescent="0.25">
      <c r="A329" s="198" t="s">
        <v>253</v>
      </c>
      <c r="B329" s="21" t="s">
        <v>254</v>
      </c>
      <c r="C329" s="116"/>
      <c r="D329" s="14">
        <v>2000</v>
      </c>
      <c r="E329" s="240"/>
      <c r="F329" s="20"/>
    </row>
    <row r="330" spans="1:6" ht="13" x14ac:dyDescent="0.3">
      <c r="A330" s="10" t="s">
        <v>255</v>
      </c>
      <c r="B330" s="21" t="s">
        <v>256</v>
      </c>
      <c r="C330" s="116"/>
      <c r="D330" s="14">
        <v>1000</v>
      </c>
      <c r="E330" s="13"/>
      <c r="F330" s="115"/>
    </row>
    <row r="331" spans="1:6" ht="13" x14ac:dyDescent="0.3">
      <c r="A331" s="10"/>
      <c r="B331" s="50" t="s">
        <v>240</v>
      </c>
      <c r="C331" s="117"/>
      <c r="E331" s="127">
        <f>SUM(D333:D387)</f>
        <v>359773.28</v>
      </c>
      <c r="F331" s="15"/>
    </row>
    <row r="332" spans="1:6" ht="13" x14ac:dyDescent="0.3">
      <c r="A332" s="10"/>
      <c r="B332" s="82" t="s">
        <v>257</v>
      </c>
      <c r="C332" s="40">
        <f>SUM(D333:D360)</f>
        <v>277676.89</v>
      </c>
      <c r="D332" s="14"/>
      <c r="E332" s="13"/>
      <c r="F332" s="118"/>
    </row>
    <row r="333" spans="1:6" x14ac:dyDescent="0.25">
      <c r="A333" s="10" t="s">
        <v>258</v>
      </c>
      <c r="B333" s="121" t="s">
        <v>718</v>
      </c>
      <c r="C333" s="31"/>
      <c r="D333" s="14">
        <v>2000</v>
      </c>
      <c r="E333" s="13"/>
      <c r="F333" s="15"/>
    </row>
    <row r="334" spans="1:6" x14ac:dyDescent="0.25">
      <c r="A334" s="10" t="s">
        <v>259</v>
      </c>
      <c r="B334" s="21" t="s">
        <v>260</v>
      </c>
      <c r="C334" s="29"/>
      <c r="D334" s="14">
        <v>2000</v>
      </c>
      <c r="E334" s="241"/>
      <c r="F334" s="184"/>
    </row>
    <row r="335" spans="1:6" x14ac:dyDescent="0.25">
      <c r="A335" s="10"/>
      <c r="B335" s="122" t="s">
        <v>261</v>
      </c>
      <c r="C335" s="15"/>
      <c r="D335" s="126"/>
      <c r="E335" s="15"/>
      <c r="F335" s="15"/>
    </row>
    <row r="336" spans="1:6" ht="13" x14ac:dyDescent="0.3">
      <c r="A336" s="10" t="s">
        <v>262</v>
      </c>
      <c r="B336" s="21" t="s">
        <v>263</v>
      </c>
      <c r="C336" s="31"/>
      <c r="D336" s="126">
        <f>SUM(C337:C342)</f>
        <v>147612.26</v>
      </c>
      <c r="E336" s="15"/>
      <c r="F336" s="118"/>
    </row>
    <row r="337" spans="1:6" ht="13" x14ac:dyDescent="0.3">
      <c r="A337" s="1"/>
      <c r="B337" s="30" t="s">
        <v>264</v>
      </c>
      <c r="C337" s="75">
        <v>29939.59</v>
      </c>
      <c r="D337" s="200"/>
      <c r="E337" s="245"/>
      <c r="F337" s="15"/>
    </row>
    <row r="338" spans="1:6" ht="13" x14ac:dyDescent="0.3">
      <c r="A338" s="1"/>
      <c r="B338" s="30" t="s">
        <v>265</v>
      </c>
      <c r="C338" s="75">
        <v>42300.89</v>
      </c>
      <c r="D338" s="200"/>
      <c r="E338" s="245"/>
      <c r="F338" s="15"/>
    </row>
    <row r="339" spans="1:6" ht="13" x14ac:dyDescent="0.3">
      <c r="A339" s="10"/>
      <c r="B339" s="30" t="s">
        <v>266</v>
      </c>
      <c r="C339" s="75">
        <v>23000</v>
      </c>
      <c r="D339" s="200"/>
      <c r="E339" s="245"/>
      <c r="F339" s="15"/>
    </row>
    <row r="340" spans="1:6" ht="13" x14ac:dyDescent="0.3">
      <c r="A340" s="10"/>
      <c r="B340" s="30" t="s">
        <v>267</v>
      </c>
      <c r="C340" s="75">
        <v>10967.75</v>
      </c>
      <c r="D340" s="200"/>
      <c r="E340" s="245"/>
      <c r="F340" s="15"/>
    </row>
    <row r="341" spans="1:6" ht="13" x14ac:dyDescent="0.3">
      <c r="A341" s="10"/>
      <c r="B341" s="30" t="s">
        <v>268</v>
      </c>
      <c r="C341" s="75">
        <v>29664.97</v>
      </c>
      <c r="D341" s="200"/>
      <c r="E341" s="245"/>
      <c r="F341" s="15"/>
    </row>
    <row r="342" spans="1:6" ht="13" x14ac:dyDescent="0.3">
      <c r="A342" s="10"/>
      <c r="B342" s="30" t="s">
        <v>269</v>
      </c>
      <c r="C342" s="75">
        <v>11739.06</v>
      </c>
      <c r="D342" s="200"/>
      <c r="E342" s="245"/>
      <c r="F342" s="118"/>
    </row>
    <row r="343" spans="1:6" ht="13" x14ac:dyDescent="0.3">
      <c r="A343" s="10"/>
      <c r="D343" s="200"/>
      <c r="E343" s="245"/>
      <c r="F343" s="118"/>
    </row>
    <row r="344" spans="1:6" ht="13" x14ac:dyDescent="0.3">
      <c r="A344" s="10" t="s">
        <v>270</v>
      </c>
      <c r="B344" s="250" t="s">
        <v>271</v>
      </c>
      <c r="C344" s="20" t="s">
        <v>272</v>
      </c>
      <c r="D344" s="14">
        <v>4000</v>
      </c>
      <c r="E344" s="241"/>
      <c r="F344" s="118"/>
    </row>
    <row r="345" spans="1:6" ht="13" x14ac:dyDescent="0.3">
      <c r="A345" s="10" t="s">
        <v>273</v>
      </c>
      <c r="B345" s="123" t="s">
        <v>274</v>
      </c>
      <c r="C345" s="20"/>
      <c r="D345" s="14">
        <f>SUM(C346:C351)</f>
        <v>30340.58</v>
      </c>
      <c r="E345" s="13"/>
      <c r="F345" s="118"/>
    </row>
    <row r="346" spans="1:6" ht="13" x14ac:dyDescent="0.3">
      <c r="A346" s="10"/>
      <c r="B346" s="30" t="s">
        <v>139</v>
      </c>
      <c r="C346" s="75">
        <v>605</v>
      </c>
      <c r="D346" s="126"/>
      <c r="E346" s="15"/>
      <c r="F346" s="118"/>
    </row>
    <row r="347" spans="1:6" ht="13" x14ac:dyDescent="0.3">
      <c r="A347" s="10"/>
      <c r="B347" s="30" t="s">
        <v>137</v>
      </c>
      <c r="C347" s="75">
        <v>26062.58</v>
      </c>
      <c r="D347" s="49"/>
      <c r="E347" s="31"/>
      <c r="F347" s="118"/>
    </row>
    <row r="348" spans="1:6" x14ac:dyDescent="0.25">
      <c r="A348" s="10"/>
      <c r="B348" s="30" t="s">
        <v>275</v>
      </c>
      <c r="C348" s="75">
        <v>900</v>
      </c>
      <c r="D348" s="126"/>
      <c r="E348" s="15"/>
      <c r="F348" s="3"/>
    </row>
    <row r="349" spans="1:6" x14ac:dyDescent="0.25">
      <c r="A349" s="10"/>
      <c r="B349" s="30" t="s">
        <v>225</v>
      </c>
      <c r="C349" s="75">
        <v>1073</v>
      </c>
      <c r="D349" s="49"/>
      <c r="E349" s="31"/>
      <c r="F349" s="15"/>
    </row>
    <row r="350" spans="1:6" x14ac:dyDescent="0.25">
      <c r="A350" s="10"/>
      <c r="B350" s="30" t="s">
        <v>276</v>
      </c>
      <c r="C350" s="75">
        <v>700</v>
      </c>
      <c r="D350" s="126"/>
      <c r="E350" s="15"/>
      <c r="F350" s="15"/>
    </row>
    <row r="351" spans="1:6" x14ac:dyDescent="0.25">
      <c r="A351" s="10"/>
      <c r="B351" s="30" t="s">
        <v>277</v>
      </c>
      <c r="C351" s="75">
        <v>1000</v>
      </c>
      <c r="D351" s="126"/>
      <c r="E351" s="15"/>
      <c r="F351" s="15"/>
    </row>
    <row r="352" spans="1:6" x14ac:dyDescent="0.25">
      <c r="A352" s="10" t="s">
        <v>278</v>
      </c>
      <c r="B352" s="123" t="s">
        <v>279</v>
      </c>
      <c r="C352" s="31"/>
      <c r="D352" s="14">
        <v>28000</v>
      </c>
      <c r="E352" s="13"/>
      <c r="F352" s="31"/>
    </row>
    <row r="353" spans="1:6" x14ac:dyDescent="0.25">
      <c r="A353" s="10" t="s">
        <v>280</v>
      </c>
      <c r="B353" s="123" t="s">
        <v>281</v>
      </c>
      <c r="C353" s="119"/>
      <c r="D353" s="14">
        <v>1000</v>
      </c>
      <c r="E353" s="13"/>
      <c r="F353" s="15"/>
    </row>
    <row r="354" spans="1:6" x14ac:dyDescent="0.25">
      <c r="A354" s="10" t="s">
        <v>282</v>
      </c>
      <c r="B354" s="123" t="s">
        <v>283</v>
      </c>
      <c r="C354" s="119"/>
      <c r="D354" s="14">
        <v>1000</v>
      </c>
      <c r="E354" s="13"/>
      <c r="F354" s="31"/>
    </row>
    <row r="355" spans="1:6" x14ac:dyDescent="0.25">
      <c r="A355" s="10" t="s">
        <v>284</v>
      </c>
      <c r="B355" s="120" t="s">
        <v>717</v>
      </c>
      <c r="C355" s="119"/>
      <c r="D355" s="14">
        <v>5000</v>
      </c>
      <c r="E355" s="241"/>
      <c r="F355" s="15"/>
    </row>
    <row r="356" spans="1:6" x14ac:dyDescent="0.25">
      <c r="A356" s="10" t="s">
        <v>285</v>
      </c>
      <c r="B356" s="123" t="s">
        <v>286</v>
      </c>
      <c r="C356" s="119"/>
      <c r="D356" s="14">
        <v>900</v>
      </c>
      <c r="E356" s="13"/>
      <c r="F356" s="15"/>
    </row>
    <row r="357" spans="1:6" x14ac:dyDescent="0.25">
      <c r="A357" s="10" t="s">
        <v>287</v>
      </c>
      <c r="B357" s="123" t="s">
        <v>288</v>
      </c>
      <c r="C357" s="119"/>
      <c r="D357" s="14">
        <v>2000</v>
      </c>
      <c r="E357" s="13"/>
      <c r="F357" s="15"/>
    </row>
    <row r="358" spans="1:6" x14ac:dyDescent="0.25">
      <c r="A358" s="10" t="s">
        <v>289</v>
      </c>
      <c r="B358" s="123" t="s">
        <v>290</v>
      </c>
      <c r="C358" s="119"/>
      <c r="D358" s="14">
        <v>22000</v>
      </c>
      <c r="E358" s="13"/>
      <c r="F358" s="15"/>
    </row>
    <row r="359" spans="1:6" x14ac:dyDescent="0.25">
      <c r="A359" s="10" t="s">
        <v>291</v>
      </c>
      <c r="B359" s="123" t="s">
        <v>292</v>
      </c>
      <c r="C359" s="31"/>
      <c r="D359" s="14">
        <v>21824.05</v>
      </c>
      <c r="E359" s="13"/>
      <c r="F359" s="15"/>
    </row>
    <row r="360" spans="1:6" x14ac:dyDescent="0.25">
      <c r="A360" s="10" t="s">
        <v>293</v>
      </c>
      <c r="B360" s="123" t="s">
        <v>294</v>
      </c>
      <c r="C360" s="31"/>
      <c r="D360" s="14">
        <v>10000</v>
      </c>
      <c r="E360" s="241"/>
      <c r="F360" s="15"/>
    </row>
    <row r="361" spans="1:6" x14ac:dyDescent="0.25">
      <c r="A361" s="61"/>
      <c r="B361" s="104" t="s">
        <v>295</v>
      </c>
      <c r="C361" s="28">
        <f>SUM(D362:D368)</f>
        <v>33277.93</v>
      </c>
      <c r="D361" s="49"/>
      <c r="E361" s="31"/>
      <c r="F361" s="15"/>
    </row>
    <row r="362" spans="1:6" x14ac:dyDescent="0.25">
      <c r="A362" s="10" t="s">
        <v>296</v>
      </c>
      <c r="B362" s="121" t="s">
        <v>719</v>
      </c>
      <c r="C362" s="31"/>
      <c r="D362" s="126">
        <v>2000</v>
      </c>
      <c r="E362" s="227"/>
      <c r="F362" s="15"/>
    </row>
    <row r="363" spans="1:6" x14ac:dyDescent="0.25">
      <c r="A363" s="61">
        <v>333625001</v>
      </c>
      <c r="B363" s="123" t="s">
        <v>300</v>
      </c>
      <c r="C363" s="31"/>
      <c r="D363" s="126">
        <v>1000</v>
      </c>
      <c r="E363" s="15"/>
      <c r="F363" s="15"/>
    </row>
    <row r="364" spans="1:6" x14ac:dyDescent="0.25">
      <c r="A364" s="10" t="s">
        <v>297</v>
      </c>
      <c r="B364" s="102" t="s">
        <v>209</v>
      </c>
      <c r="C364" s="31"/>
      <c r="D364" s="14">
        <v>2000</v>
      </c>
      <c r="E364" s="13"/>
      <c r="F364" s="15"/>
    </row>
    <row r="365" spans="1:6" x14ac:dyDescent="0.25">
      <c r="A365" s="61">
        <v>333221001</v>
      </c>
      <c r="B365" s="21" t="s">
        <v>298</v>
      </c>
      <c r="C365" s="31"/>
      <c r="D365" s="14">
        <v>10000</v>
      </c>
      <c r="E365" s="13"/>
      <c r="F365" s="15"/>
    </row>
    <row r="366" spans="1:6" x14ac:dyDescent="0.25">
      <c r="A366" s="61">
        <v>333222001</v>
      </c>
      <c r="B366" s="123" t="s">
        <v>299</v>
      </c>
      <c r="C366" s="31"/>
      <c r="D366" s="14">
        <v>700</v>
      </c>
      <c r="E366" s="13"/>
      <c r="F366" s="15"/>
    </row>
    <row r="367" spans="1:6" x14ac:dyDescent="0.25">
      <c r="D367" s="186"/>
      <c r="E367" s="166"/>
      <c r="F367" s="15"/>
    </row>
    <row r="368" spans="1:6" x14ac:dyDescent="0.25">
      <c r="A368" s="61">
        <v>333227001</v>
      </c>
      <c r="B368" s="107" t="s">
        <v>224</v>
      </c>
      <c r="C368" s="31"/>
      <c r="D368" s="14">
        <f>SUM(C369:C374)</f>
        <v>17577.93</v>
      </c>
      <c r="E368" s="13"/>
      <c r="F368" s="15"/>
    </row>
    <row r="369" spans="1:6" x14ac:dyDescent="0.25">
      <c r="A369" s="61"/>
      <c r="B369" s="108" t="s">
        <v>301</v>
      </c>
      <c r="C369" s="75">
        <v>451.86</v>
      </c>
      <c r="D369" s="49"/>
      <c r="E369" s="31"/>
      <c r="F369" s="15"/>
    </row>
    <row r="370" spans="1:6" x14ac:dyDescent="0.25">
      <c r="A370" s="61"/>
      <c r="B370" s="108" t="s">
        <v>214</v>
      </c>
      <c r="C370" s="75">
        <v>14226.07</v>
      </c>
      <c r="D370" s="49"/>
      <c r="E370" s="31"/>
      <c r="F370" s="15"/>
    </row>
    <row r="371" spans="1:6" x14ac:dyDescent="0.25">
      <c r="A371" s="61"/>
      <c r="B371" s="108" t="s">
        <v>225</v>
      </c>
      <c r="C371" s="75">
        <v>1400</v>
      </c>
      <c r="D371" s="49"/>
      <c r="E371" s="31"/>
      <c r="F371" s="15"/>
    </row>
    <row r="372" spans="1:6" x14ac:dyDescent="0.25">
      <c r="A372" s="61"/>
      <c r="B372" s="108" t="s">
        <v>227</v>
      </c>
      <c r="C372" s="75">
        <v>600</v>
      </c>
      <c r="D372" s="49"/>
      <c r="E372" s="31"/>
    </row>
    <row r="373" spans="1:6" x14ac:dyDescent="0.25">
      <c r="A373" s="10"/>
      <c r="B373" s="161" t="s">
        <v>190</v>
      </c>
      <c r="C373" s="75">
        <v>600</v>
      </c>
      <c r="D373" s="14"/>
      <c r="E373" s="13"/>
      <c r="F373" s="15"/>
    </row>
    <row r="374" spans="1:6" x14ac:dyDescent="0.25">
      <c r="A374" s="61"/>
      <c r="B374" s="161" t="s">
        <v>191</v>
      </c>
      <c r="C374" s="75">
        <v>300</v>
      </c>
      <c r="D374" s="49"/>
      <c r="E374" s="31"/>
      <c r="F374" s="15"/>
    </row>
    <row r="375" spans="1:6" x14ac:dyDescent="0.25">
      <c r="A375" s="61"/>
      <c r="B375" s="161"/>
      <c r="C375" s="75"/>
      <c r="D375" s="49"/>
      <c r="E375" s="31"/>
      <c r="F375" s="15"/>
    </row>
    <row r="376" spans="1:6" x14ac:dyDescent="0.25">
      <c r="A376" s="10"/>
      <c r="B376" s="201" t="s">
        <v>302</v>
      </c>
      <c r="C376" s="31">
        <f>SUM(D377:D383)</f>
        <v>8818.4599999999991</v>
      </c>
      <c r="D376" s="126"/>
      <c r="E376" s="15"/>
      <c r="F376" s="15"/>
    </row>
    <row r="377" spans="1:6" x14ac:dyDescent="0.25">
      <c r="A377" s="10" t="s">
        <v>303</v>
      </c>
      <c r="B377" s="123" t="s">
        <v>304</v>
      </c>
      <c r="C377" s="31"/>
      <c r="D377" s="126">
        <v>2000</v>
      </c>
      <c r="E377" s="227"/>
      <c r="F377" s="15"/>
    </row>
    <row r="378" spans="1:6" x14ac:dyDescent="0.25">
      <c r="A378" s="10" t="s">
        <v>305</v>
      </c>
      <c r="B378" s="123" t="s">
        <v>306</v>
      </c>
      <c r="C378" s="31"/>
      <c r="D378" s="14">
        <f>SUM(C379:C381)</f>
        <v>4318.46</v>
      </c>
      <c r="E378" s="13"/>
      <c r="F378" s="15"/>
    </row>
    <row r="379" spans="1:6" x14ac:dyDescent="0.25">
      <c r="A379" s="10"/>
      <c r="B379" s="108" t="s">
        <v>301</v>
      </c>
      <c r="C379" s="75">
        <v>225.93</v>
      </c>
      <c r="D379" s="202"/>
      <c r="E379" s="119"/>
      <c r="F379" s="15"/>
    </row>
    <row r="380" spans="1:6" x14ac:dyDescent="0.25">
      <c r="A380" s="10"/>
      <c r="B380" s="108" t="s">
        <v>214</v>
      </c>
      <c r="C380" s="75">
        <v>3792.53</v>
      </c>
      <c r="D380" s="202"/>
      <c r="E380" s="119"/>
      <c r="F380" s="15"/>
    </row>
    <row r="381" spans="1:6" x14ac:dyDescent="0.25">
      <c r="A381" s="10"/>
      <c r="B381" s="161" t="s">
        <v>190</v>
      </c>
      <c r="C381" s="75">
        <v>300</v>
      </c>
      <c r="D381" s="202"/>
      <c r="E381" s="119"/>
      <c r="F381" s="15"/>
    </row>
    <row r="382" spans="1:6" x14ac:dyDescent="0.25">
      <c r="A382" s="10" t="s">
        <v>731</v>
      </c>
      <c r="B382" s="161" t="s">
        <v>732</v>
      </c>
      <c r="C382" s="75"/>
      <c r="D382" s="256">
        <v>500</v>
      </c>
      <c r="E382" s="119"/>
      <c r="F382" s="15"/>
    </row>
    <row r="383" spans="1:6" x14ac:dyDescent="0.25">
      <c r="A383" s="10" t="s">
        <v>707</v>
      </c>
      <c r="B383" s="121" t="s">
        <v>708</v>
      </c>
      <c r="C383" s="75"/>
      <c r="D383" s="126">
        <v>2000</v>
      </c>
      <c r="E383" s="119"/>
      <c r="F383" s="15"/>
    </row>
    <row r="384" spans="1:6" x14ac:dyDescent="0.25">
      <c r="A384" s="61"/>
      <c r="B384" s="104" t="s">
        <v>720</v>
      </c>
      <c r="C384" s="28">
        <f>D385</f>
        <v>40000</v>
      </c>
      <c r="D384" s="49"/>
      <c r="E384" s="31"/>
      <c r="F384" s="15"/>
    </row>
    <row r="385" spans="1:6" x14ac:dyDescent="0.25">
      <c r="A385" s="61">
        <v>333622003</v>
      </c>
      <c r="B385" s="123" t="s">
        <v>721</v>
      </c>
      <c r="C385" s="31"/>
      <c r="D385" s="126">
        <f>SUM(C386:C387)</f>
        <v>40000</v>
      </c>
      <c r="E385" s="227"/>
      <c r="F385" s="15"/>
    </row>
    <row r="386" spans="1:6" x14ac:dyDescent="0.25">
      <c r="A386" s="61"/>
      <c r="B386" s="123" t="s">
        <v>702</v>
      </c>
      <c r="C386" s="126">
        <v>35000</v>
      </c>
      <c r="E386" s="227"/>
      <c r="F386" s="15"/>
    </row>
    <row r="387" spans="1:6" x14ac:dyDescent="0.25">
      <c r="A387" s="61"/>
      <c r="B387" s="123" t="s">
        <v>727</v>
      </c>
      <c r="C387" s="126">
        <v>5000</v>
      </c>
      <c r="E387" s="227"/>
      <c r="F387" s="15"/>
    </row>
    <row r="388" spans="1:6" ht="13" x14ac:dyDescent="0.3">
      <c r="A388" s="10"/>
      <c r="B388" s="50" t="s">
        <v>241</v>
      </c>
      <c r="C388" s="114"/>
      <c r="E388" s="203">
        <f>SUM(D389:D395)</f>
        <v>81454.850000000006</v>
      </c>
      <c r="F388" s="15"/>
    </row>
    <row r="389" spans="1:6" x14ac:dyDescent="0.25">
      <c r="A389" s="10" t="s">
        <v>647</v>
      </c>
      <c r="B389" s="123" t="s">
        <v>307</v>
      </c>
      <c r="C389" s="31"/>
      <c r="D389" s="14">
        <v>2500</v>
      </c>
      <c r="E389" s="241"/>
      <c r="F389" s="15"/>
    </row>
    <row r="390" spans="1:6" x14ac:dyDescent="0.25">
      <c r="A390" s="10" t="s">
        <v>648</v>
      </c>
      <c r="B390" s="123" t="s">
        <v>646</v>
      </c>
      <c r="C390" s="57"/>
      <c r="D390" s="14">
        <v>2000</v>
      </c>
      <c r="E390" s="13"/>
      <c r="F390" s="15"/>
    </row>
    <row r="391" spans="1:6" x14ac:dyDescent="0.25">
      <c r="A391" s="10" t="s">
        <v>308</v>
      </c>
      <c r="B391" s="120" t="s">
        <v>309</v>
      </c>
      <c r="C391" s="31"/>
      <c r="D391" s="14">
        <v>20000</v>
      </c>
      <c r="E391" s="241"/>
      <c r="F391" s="15"/>
    </row>
    <row r="392" spans="1:6" x14ac:dyDescent="0.25">
      <c r="A392" s="1"/>
      <c r="B392" s="255" t="s">
        <v>649</v>
      </c>
      <c r="C392" s="31"/>
      <c r="D392" s="49"/>
      <c r="E392" s="31"/>
    </row>
    <row r="393" spans="1:6" x14ac:dyDescent="0.25">
      <c r="A393" s="10" t="s">
        <v>310</v>
      </c>
      <c r="B393" s="123" t="s">
        <v>311</v>
      </c>
      <c r="C393" s="123"/>
      <c r="D393" s="14">
        <v>47784.85</v>
      </c>
      <c r="E393" s="13"/>
      <c r="F393" s="15"/>
    </row>
    <row r="394" spans="1:6" x14ac:dyDescent="0.25">
      <c r="A394" s="10" t="s">
        <v>312</v>
      </c>
      <c r="B394" s="123" t="s">
        <v>313</v>
      </c>
      <c r="C394" s="123"/>
      <c r="D394" s="14">
        <v>3170</v>
      </c>
      <c r="E394" s="13"/>
      <c r="F394" s="15"/>
    </row>
    <row r="395" spans="1:6" x14ac:dyDescent="0.25">
      <c r="A395" s="10" t="s">
        <v>314</v>
      </c>
      <c r="B395" s="123" t="s">
        <v>315</v>
      </c>
      <c r="C395" s="123"/>
      <c r="D395" s="14">
        <v>6000</v>
      </c>
      <c r="E395" s="13"/>
      <c r="F395" s="15"/>
    </row>
    <row r="396" spans="1:6" x14ac:dyDescent="0.25">
      <c r="A396" s="10"/>
      <c r="B396" s="125"/>
      <c r="C396" s="15"/>
      <c r="D396" s="126"/>
      <c r="E396" s="15"/>
      <c r="F396" s="15"/>
    </row>
    <row r="397" spans="1:6" ht="13" x14ac:dyDescent="0.3">
      <c r="A397" s="10"/>
      <c r="B397" s="50" t="s">
        <v>242</v>
      </c>
      <c r="C397" s="117"/>
      <c r="E397" s="127">
        <f>SUM(D398:D401)</f>
        <v>31100</v>
      </c>
      <c r="F397" s="15"/>
    </row>
    <row r="398" spans="1:6" x14ac:dyDescent="0.25">
      <c r="A398" s="10" t="s">
        <v>318</v>
      </c>
      <c r="B398" s="21" t="s">
        <v>319</v>
      </c>
      <c r="C398" s="31"/>
      <c r="D398" s="14">
        <v>2700</v>
      </c>
      <c r="E398" s="13"/>
      <c r="F398" s="15"/>
    </row>
    <row r="399" spans="1:6" x14ac:dyDescent="0.25">
      <c r="A399" s="10" t="s">
        <v>320</v>
      </c>
      <c r="B399" s="123" t="s">
        <v>321</v>
      </c>
      <c r="C399" s="31"/>
      <c r="D399" s="14">
        <v>10000</v>
      </c>
      <c r="E399" s="13"/>
      <c r="F399" s="15"/>
    </row>
    <row r="400" spans="1:6" x14ac:dyDescent="0.25">
      <c r="A400" s="10" t="s">
        <v>322</v>
      </c>
      <c r="B400" s="123" t="s">
        <v>650</v>
      </c>
      <c r="C400" s="31"/>
      <c r="D400" s="14">
        <v>11400</v>
      </c>
      <c r="E400" s="13"/>
      <c r="F400" s="15"/>
    </row>
    <row r="401" spans="1:6" x14ac:dyDescent="0.25">
      <c r="A401" s="10" t="s">
        <v>323</v>
      </c>
      <c r="B401" s="123" t="s">
        <v>324</v>
      </c>
      <c r="C401" s="31"/>
      <c r="D401" s="14">
        <v>7000</v>
      </c>
      <c r="E401" s="13"/>
      <c r="F401" s="15"/>
    </row>
    <row r="402" spans="1:6" x14ac:dyDescent="0.25">
      <c r="A402" s="10"/>
      <c r="B402" s="123"/>
      <c r="C402" s="128"/>
      <c r="D402" s="49"/>
      <c r="E402" s="38"/>
      <c r="F402" s="15"/>
    </row>
    <row r="403" spans="1:6" ht="13" x14ac:dyDescent="0.3">
      <c r="A403" s="10"/>
      <c r="B403" s="50" t="s">
        <v>243</v>
      </c>
      <c r="C403" s="117"/>
      <c r="E403" s="127">
        <f>SUM(D404:D406)</f>
        <v>12000</v>
      </c>
      <c r="F403" s="15"/>
    </row>
    <row r="404" spans="1:6" x14ac:dyDescent="0.25">
      <c r="A404" s="10" t="s">
        <v>325</v>
      </c>
      <c r="B404" s="123" t="s">
        <v>652</v>
      </c>
      <c r="C404" s="227"/>
      <c r="D404" s="14">
        <v>4000</v>
      </c>
      <c r="E404" s="241"/>
      <c r="F404" s="15"/>
    </row>
    <row r="405" spans="1:6" x14ac:dyDescent="0.25">
      <c r="A405" s="228" t="s">
        <v>734</v>
      </c>
      <c r="B405" s="259" t="s">
        <v>722</v>
      </c>
      <c r="C405" s="15"/>
      <c r="D405" s="15">
        <v>4000</v>
      </c>
      <c r="E405" s="13"/>
      <c r="F405" s="15"/>
    </row>
    <row r="406" spans="1:6" x14ac:dyDescent="0.25">
      <c r="A406" s="228" t="s">
        <v>737</v>
      </c>
      <c r="B406" s="21" t="s">
        <v>683</v>
      </c>
      <c r="C406" s="185"/>
      <c r="D406" s="15">
        <v>4000</v>
      </c>
      <c r="E406" s="241"/>
      <c r="F406" s="15"/>
    </row>
    <row r="407" spans="1:6" ht="13" x14ac:dyDescent="0.3">
      <c r="A407" s="10"/>
      <c r="B407" s="50" t="s">
        <v>245</v>
      </c>
      <c r="C407" s="32"/>
      <c r="E407" s="33">
        <f>SUM(D408:D409)</f>
        <v>52000</v>
      </c>
      <c r="F407" s="15"/>
    </row>
    <row r="408" spans="1:6" x14ac:dyDescent="0.25">
      <c r="A408" s="10" t="s">
        <v>326</v>
      </c>
      <c r="B408" s="121" t="s">
        <v>327</v>
      </c>
      <c r="C408" s="229"/>
      <c r="D408" s="14">
        <v>32000</v>
      </c>
      <c r="E408" s="241"/>
      <c r="F408" s="15"/>
    </row>
    <row r="409" spans="1:6" x14ac:dyDescent="0.25">
      <c r="A409" s="10" t="s">
        <v>328</v>
      </c>
      <c r="B409" s="122" t="s">
        <v>329</v>
      </c>
      <c r="C409" s="31"/>
      <c r="D409" s="14">
        <v>20000</v>
      </c>
      <c r="E409" s="13"/>
      <c r="F409" s="15"/>
    </row>
    <row r="410" spans="1:6" x14ac:dyDescent="0.25">
      <c r="A410" s="10"/>
      <c r="B410" s="43" t="s">
        <v>330</v>
      </c>
      <c r="C410" s="44"/>
      <c r="E410" s="45">
        <f>E407+E403+E397+E388+E331+E327+E325</f>
        <v>592812.65</v>
      </c>
      <c r="F410" s="15"/>
    </row>
    <row r="411" spans="1:6" x14ac:dyDescent="0.25">
      <c r="A411" s="1"/>
      <c r="B411" s="37"/>
      <c r="C411" s="20"/>
      <c r="D411" s="15"/>
      <c r="E411" s="15"/>
      <c r="F411" s="15"/>
    </row>
    <row r="412" spans="1:6" x14ac:dyDescent="0.25">
      <c r="A412" s="282" t="s">
        <v>331</v>
      </c>
      <c r="B412" s="283"/>
      <c r="C412" s="129"/>
      <c r="D412" s="272"/>
      <c r="E412" s="222"/>
      <c r="F412" s="15"/>
    </row>
    <row r="413" spans="1:6" x14ac:dyDescent="0.25">
      <c r="A413" s="279"/>
      <c r="B413" s="280"/>
      <c r="C413" s="20"/>
      <c r="D413" s="15"/>
      <c r="E413" s="15"/>
      <c r="F413" s="15"/>
    </row>
    <row r="414" spans="1:6" x14ac:dyDescent="0.25">
      <c r="A414" s="10"/>
      <c r="B414" s="11" t="s">
        <v>3</v>
      </c>
      <c r="C414" s="20"/>
      <c r="D414" s="15"/>
      <c r="E414" s="15"/>
      <c r="F414" s="15"/>
    </row>
    <row r="415" spans="1:6" x14ac:dyDescent="0.25">
      <c r="A415" s="10"/>
      <c r="B415" s="12" t="s">
        <v>332</v>
      </c>
      <c r="C415" s="20"/>
      <c r="D415" s="15"/>
      <c r="E415" s="15"/>
      <c r="F415" s="15"/>
    </row>
    <row r="416" spans="1:6" x14ac:dyDescent="0.25">
      <c r="A416" s="10"/>
      <c r="B416" s="12" t="s">
        <v>333</v>
      </c>
      <c r="C416" s="69"/>
      <c r="D416" s="69">
        <f>E425</f>
        <v>14000</v>
      </c>
      <c r="E416" s="69"/>
      <c r="F416" s="15"/>
    </row>
    <row r="417" spans="1:6" x14ac:dyDescent="0.25">
      <c r="A417" s="10"/>
      <c r="B417" s="12" t="s">
        <v>334</v>
      </c>
      <c r="C417" s="69"/>
      <c r="D417" s="69">
        <f>E428</f>
        <v>307229.45</v>
      </c>
      <c r="E417" s="69"/>
      <c r="F417" s="15"/>
    </row>
    <row r="418" spans="1:6" x14ac:dyDescent="0.25">
      <c r="A418" s="10"/>
      <c r="B418" s="17"/>
      <c r="C418" s="20"/>
      <c r="D418" s="15"/>
      <c r="E418" s="15"/>
      <c r="F418" s="15"/>
    </row>
    <row r="419" spans="1:6" x14ac:dyDescent="0.25">
      <c r="A419" s="10"/>
      <c r="B419" s="11" t="s">
        <v>10</v>
      </c>
      <c r="C419" s="20"/>
      <c r="D419" s="15"/>
      <c r="E419" s="15"/>
      <c r="F419" s="15"/>
    </row>
    <row r="420" spans="1:6" x14ac:dyDescent="0.25">
      <c r="A420" s="10"/>
      <c r="B420" s="21" t="s">
        <v>335</v>
      </c>
      <c r="C420" s="20"/>
      <c r="D420" s="15"/>
      <c r="E420" s="15"/>
      <c r="F420" s="15"/>
    </row>
    <row r="421" spans="1:6" ht="23" x14ac:dyDescent="0.25">
      <c r="A421" s="10"/>
      <c r="B421" s="21" t="s">
        <v>336</v>
      </c>
      <c r="C421" s="28"/>
      <c r="D421" s="31"/>
      <c r="E421" s="31"/>
      <c r="F421" s="15"/>
    </row>
    <row r="422" spans="1:6" ht="13" x14ac:dyDescent="0.3">
      <c r="A422" s="10"/>
      <c r="B422" s="21" t="s">
        <v>337</v>
      </c>
      <c r="C422" s="130"/>
      <c r="D422" s="118"/>
      <c r="E422" s="118"/>
      <c r="F422" s="15"/>
    </row>
    <row r="423" spans="1:6" x14ac:dyDescent="0.25">
      <c r="A423" s="10"/>
      <c r="B423" s="21"/>
      <c r="C423" s="4"/>
      <c r="D423" s="216"/>
      <c r="E423" s="216"/>
      <c r="F423" s="15"/>
    </row>
    <row r="424" spans="1:6" x14ac:dyDescent="0.25">
      <c r="A424" s="10"/>
      <c r="B424" s="11" t="s">
        <v>16</v>
      </c>
      <c r="C424" s="9"/>
      <c r="D424" s="263"/>
      <c r="E424" s="217"/>
      <c r="F424" s="15"/>
    </row>
    <row r="425" spans="1:6" ht="13" x14ac:dyDescent="0.3">
      <c r="A425" s="10"/>
      <c r="B425" s="50" t="s">
        <v>333</v>
      </c>
      <c r="C425" s="131"/>
      <c r="E425" s="204">
        <f>SUM(D426:D427)</f>
        <v>14000</v>
      </c>
      <c r="F425" s="15"/>
    </row>
    <row r="426" spans="1:6" x14ac:dyDescent="0.25">
      <c r="A426" s="10" t="s">
        <v>338</v>
      </c>
      <c r="B426" s="21" t="s">
        <v>339</v>
      </c>
      <c r="C426" s="31"/>
      <c r="D426" s="14">
        <v>2000</v>
      </c>
      <c r="E426" s="13"/>
      <c r="F426" s="15"/>
    </row>
    <row r="427" spans="1:6" x14ac:dyDescent="0.25">
      <c r="A427" s="10" t="s">
        <v>340</v>
      </c>
      <c r="B427" s="249" t="s">
        <v>341</v>
      </c>
      <c r="C427" s="229"/>
      <c r="D427" s="14">
        <v>12000</v>
      </c>
      <c r="E427" s="241"/>
      <c r="F427" s="15"/>
    </row>
    <row r="428" spans="1:6" ht="13" x14ac:dyDescent="0.3">
      <c r="A428" s="1"/>
      <c r="B428" s="50" t="s">
        <v>334</v>
      </c>
      <c r="C428" s="132"/>
      <c r="E428" s="203">
        <f>SUM(D429:D453)</f>
        <v>307229.45</v>
      </c>
      <c r="F428" s="15"/>
    </row>
    <row r="429" spans="1:6" x14ac:dyDescent="0.25">
      <c r="A429" s="10" t="s">
        <v>342</v>
      </c>
      <c r="B429" s="21" t="s">
        <v>343</v>
      </c>
      <c r="C429" s="31"/>
      <c r="D429" s="14">
        <v>20000</v>
      </c>
      <c r="E429" s="13"/>
      <c r="F429" s="15"/>
    </row>
    <row r="430" spans="1:6" x14ac:dyDescent="0.25">
      <c r="A430" s="10" t="s">
        <v>344</v>
      </c>
      <c r="B430" s="21" t="s">
        <v>345</v>
      </c>
      <c r="C430" s="31"/>
      <c r="D430" s="14">
        <f>SUM(C431:C434)</f>
        <v>13940.75</v>
      </c>
      <c r="E430" s="13"/>
      <c r="F430" s="15"/>
    </row>
    <row r="431" spans="1:6" x14ac:dyDescent="0.25">
      <c r="A431" s="10"/>
      <c r="B431" s="161" t="s">
        <v>137</v>
      </c>
      <c r="C431" s="15">
        <v>11202.15</v>
      </c>
      <c r="D431" s="14"/>
      <c r="E431" s="13"/>
      <c r="F431" s="15"/>
    </row>
    <row r="432" spans="1:6" x14ac:dyDescent="0.25">
      <c r="A432" s="10"/>
      <c r="B432" s="161" t="s">
        <v>301</v>
      </c>
      <c r="C432" s="15">
        <v>1938.6</v>
      </c>
      <c r="D432" s="14"/>
      <c r="E432" s="13"/>
      <c r="F432" s="15"/>
    </row>
    <row r="433" spans="1:6" x14ac:dyDescent="0.25">
      <c r="A433" s="10"/>
      <c r="B433" s="161" t="s">
        <v>651</v>
      </c>
      <c r="C433" s="15">
        <v>400</v>
      </c>
      <c r="D433" s="14"/>
      <c r="E433" s="13"/>
      <c r="F433" s="15"/>
    </row>
    <row r="434" spans="1:6" x14ac:dyDescent="0.25">
      <c r="A434" s="10"/>
      <c r="B434" s="161" t="s">
        <v>140</v>
      </c>
      <c r="C434" s="15">
        <v>400</v>
      </c>
      <c r="D434" s="14"/>
      <c r="E434" s="13"/>
      <c r="F434" s="15"/>
    </row>
    <row r="435" spans="1:6" x14ac:dyDescent="0.25">
      <c r="A435" s="10" t="s">
        <v>346</v>
      </c>
      <c r="B435" s="21" t="s">
        <v>347</v>
      </c>
      <c r="C435" s="31"/>
      <c r="D435" s="14">
        <v>3000</v>
      </c>
      <c r="E435" s="241"/>
      <c r="F435" s="15"/>
    </row>
    <row r="436" spans="1:6" x14ac:dyDescent="0.25">
      <c r="A436" s="10" t="s">
        <v>348</v>
      </c>
      <c r="B436" s="21" t="s">
        <v>349</v>
      </c>
      <c r="C436" s="31"/>
      <c r="D436" s="14">
        <v>1000</v>
      </c>
      <c r="E436" s="13"/>
      <c r="F436" s="15"/>
    </row>
    <row r="437" spans="1:6" x14ac:dyDescent="0.25">
      <c r="A437" s="10" t="s">
        <v>350</v>
      </c>
      <c r="B437" s="133" t="s">
        <v>351</v>
      </c>
      <c r="C437" s="31"/>
      <c r="D437" s="14">
        <v>1000</v>
      </c>
      <c r="E437" s="13"/>
      <c r="F437" s="15"/>
    </row>
    <row r="438" spans="1:6" x14ac:dyDescent="0.25">
      <c r="A438" s="10" t="s">
        <v>352</v>
      </c>
      <c r="B438" s="134" t="s">
        <v>353</v>
      </c>
      <c r="C438" s="31"/>
      <c r="D438" s="14">
        <v>1000</v>
      </c>
      <c r="E438" s="241"/>
      <c r="F438" s="15"/>
    </row>
    <row r="439" spans="1:6" ht="23" x14ac:dyDescent="0.25">
      <c r="A439" s="10" t="s">
        <v>354</v>
      </c>
      <c r="B439" s="258" t="s">
        <v>747</v>
      </c>
      <c r="C439" s="229"/>
      <c r="D439" s="14">
        <f>339478.7-160000+18000</f>
        <v>197478.7</v>
      </c>
      <c r="E439" s="241"/>
      <c r="F439" s="15"/>
    </row>
    <row r="440" spans="1:6" ht="23" x14ac:dyDescent="0.25">
      <c r="A440" s="10" t="s">
        <v>355</v>
      </c>
      <c r="B440" s="21" t="s">
        <v>653</v>
      </c>
      <c r="C440" s="31"/>
      <c r="D440" s="14">
        <v>8000</v>
      </c>
      <c r="E440" s="13"/>
      <c r="F440" s="15"/>
    </row>
    <row r="441" spans="1:6" x14ac:dyDescent="0.25">
      <c r="A441" s="10" t="s">
        <v>654</v>
      </c>
      <c r="B441" s="21" t="s">
        <v>655</v>
      </c>
      <c r="C441" s="31"/>
      <c r="D441" s="14">
        <v>12000</v>
      </c>
      <c r="E441" s="241"/>
      <c r="F441" s="15"/>
    </row>
    <row r="442" spans="1:6" ht="13" x14ac:dyDescent="0.3">
      <c r="A442" s="10"/>
      <c r="B442" s="135" t="s">
        <v>356</v>
      </c>
      <c r="C442" s="15"/>
      <c r="D442" s="126"/>
      <c r="E442" s="15"/>
      <c r="F442" s="15"/>
    </row>
    <row r="443" spans="1:6" x14ac:dyDescent="0.25">
      <c r="A443" s="10" t="s">
        <v>687</v>
      </c>
      <c r="B443" s="21" t="s">
        <v>688</v>
      </c>
      <c r="D443" s="14">
        <v>26500</v>
      </c>
      <c r="E443" s="13"/>
      <c r="F443" s="15"/>
    </row>
    <row r="444" spans="1:6" x14ac:dyDescent="0.25">
      <c r="A444" s="10" t="s">
        <v>689</v>
      </c>
      <c r="B444" s="21" t="s">
        <v>690</v>
      </c>
      <c r="D444" s="14">
        <v>8500</v>
      </c>
      <c r="E444" s="13"/>
      <c r="F444" s="15"/>
    </row>
    <row r="445" spans="1:6" x14ac:dyDescent="0.25">
      <c r="A445" s="10" t="s">
        <v>691</v>
      </c>
      <c r="B445" s="21" t="s">
        <v>692</v>
      </c>
      <c r="D445" s="14">
        <v>810</v>
      </c>
      <c r="E445" s="13"/>
      <c r="F445" s="15"/>
    </row>
    <row r="446" spans="1:6" x14ac:dyDescent="0.25">
      <c r="A446" s="10" t="s">
        <v>357</v>
      </c>
      <c r="B446" s="133" t="s">
        <v>693</v>
      </c>
      <c r="C446" s="15"/>
      <c r="D446" s="126">
        <v>8000</v>
      </c>
      <c r="E446" s="227"/>
      <c r="F446" s="15"/>
    </row>
    <row r="447" spans="1:6" x14ac:dyDescent="0.25">
      <c r="A447" s="10"/>
      <c r="B447" s="136" t="s">
        <v>694</v>
      </c>
      <c r="C447" s="15"/>
      <c r="D447" s="126"/>
      <c r="E447" s="15"/>
      <c r="F447" s="15"/>
    </row>
    <row r="448" spans="1:6" x14ac:dyDescent="0.25">
      <c r="A448" s="10"/>
      <c r="B448" s="136" t="s">
        <v>695</v>
      </c>
      <c r="C448" s="15"/>
      <c r="D448" s="126"/>
      <c r="E448" s="15"/>
      <c r="F448" s="15"/>
    </row>
    <row r="449" spans="1:6" x14ac:dyDescent="0.25">
      <c r="A449" s="10"/>
      <c r="B449" s="136" t="s">
        <v>696</v>
      </c>
      <c r="C449" s="15"/>
      <c r="D449" s="126"/>
      <c r="E449" s="15"/>
      <c r="F449" s="15"/>
    </row>
    <row r="450" spans="1:6" x14ac:dyDescent="0.25">
      <c r="A450" s="10"/>
      <c r="B450" s="136" t="s">
        <v>697</v>
      </c>
      <c r="C450" s="15"/>
      <c r="D450" s="126"/>
      <c r="E450" s="15"/>
      <c r="F450" s="15"/>
    </row>
    <row r="451" spans="1:6" x14ac:dyDescent="0.25">
      <c r="A451" s="10" t="s">
        <v>358</v>
      </c>
      <c r="B451" s="136" t="s">
        <v>359</v>
      </c>
      <c r="C451" s="31"/>
      <c r="D451" s="14">
        <v>5000</v>
      </c>
      <c r="E451" s="241"/>
      <c r="F451" s="15"/>
    </row>
    <row r="452" spans="1:6" x14ac:dyDescent="0.25">
      <c r="A452" s="10" t="s">
        <v>360</v>
      </c>
      <c r="B452" s="136" t="s">
        <v>361</v>
      </c>
      <c r="C452" s="31"/>
      <c r="D452" s="14">
        <v>1000</v>
      </c>
      <c r="E452" s="241"/>
      <c r="F452" s="15"/>
    </row>
    <row r="453" spans="1:6" x14ac:dyDescent="0.25">
      <c r="A453" s="10"/>
      <c r="B453" s="136"/>
      <c r="C453" s="15"/>
      <c r="D453" s="126"/>
      <c r="E453" s="15"/>
      <c r="F453" s="15"/>
    </row>
    <row r="454" spans="1:6" s="3" customFormat="1" ht="13" x14ac:dyDescent="0.3">
      <c r="A454" s="1"/>
      <c r="B454" s="137" t="s">
        <v>362</v>
      </c>
      <c r="C454" s="44"/>
      <c r="D454" s="253"/>
      <c r="E454" s="45">
        <f>E428+E425</f>
        <v>321229.45</v>
      </c>
      <c r="F454" s="15"/>
    </row>
    <row r="455" spans="1:6" s="3" customFormat="1" ht="13" x14ac:dyDescent="0.3">
      <c r="A455" s="10"/>
      <c r="B455" s="138"/>
      <c r="C455"/>
      <c r="D455" s="186"/>
      <c r="E455" s="166"/>
      <c r="F455" s="15"/>
    </row>
    <row r="456" spans="1:6" s="3" customFormat="1" ht="18" x14ac:dyDescent="0.4">
      <c r="A456" s="95"/>
      <c r="B456" s="63" t="s">
        <v>363</v>
      </c>
      <c r="C456" s="96"/>
      <c r="D456" s="253"/>
      <c r="E456" s="97">
        <f>E454+E410+E304+E254</f>
        <v>1052280.1500000001</v>
      </c>
      <c r="F456" s="15"/>
    </row>
    <row r="457" spans="1:6" s="3" customFormat="1" x14ac:dyDescent="0.25">
      <c r="A457" s="10"/>
      <c r="B457" s="100"/>
      <c r="C457" s="20"/>
      <c r="D457" s="20"/>
      <c r="E457" s="20"/>
      <c r="F457" s="15"/>
    </row>
    <row r="458" spans="1:6" s="3" customFormat="1" ht="18" x14ac:dyDescent="0.4">
      <c r="A458" s="281" t="s">
        <v>364</v>
      </c>
      <c r="B458" s="281"/>
      <c r="C458" s="281"/>
      <c r="D458" s="281"/>
      <c r="E458" s="239"/>
      <c r="F458" s="15"/>
    </row>
    <row r="459" spans="1:6" s="72" customFormat="1" x14ac:dyDescent="0.25">
      <c r="A459" s="282" t="s">
        <v>365</v>
      </c>
      <c r="B459" s="282"/>
      <c r="C459" s="8"/>
      <c r="D459" s="220"/>
      <c r="E459" s="220"/>
      <c r="F459" s="15"/>
    </row>
    <row r="460" spans="1:6" s="72" customFormat="1" x14ac:dyDescent="0.25">
      <c r="A460" s="279"/>
      <c r="B460" s="280"/>
      <c r="C460" s="31"/>
      <c r="D460" s="31"/>
      <c r="E460" s="31"/>
      <c r="F460" s="15"/>
    </row>
    <row r="461" spans="1:6" s="72" customFormat="1" x14ac:dyDescent="0.25">
      <c r="A461" s="10"/>
      <c r="B461" s="11" t="s">
        <v>3</v>
      </c>
      <c r="C461" s="20"/>
      <c r="D461" s="15"/>
      <c r="E461" s="15"/>
      <c r="F461" s="15"/>
    </row>
    <row r="462" spans="1:6" s="72" customFormat="1" x14ac:dyDescent="0.25">
      <c r="A462" s="10"/>
      <c r="B462" s="12" t="s">
        <v>366</v>
      </c>
      <c r="C462" s="20"/>
      <c r="D462" s="15"/>
      <c r="E462" s="15"/>
      <c r="F462" s="15"/>
    </row>
    <row r="463" spans="1:6" s="3" customFormat="1" x14ac:dyDescent="0.25">
      <c r="A463" s="10"/>
      <c r="B463" s="12" t="s">
        <v>367</v>
      </c>
      <c r="C463" s="69"/>
      <c r="D463" s="69">
        <f>E469</f>
        <v>33114</v>
      </c>
      <c r="E463" s="69"/>
      <c r="F463" s="15"/>
    </row>
    <row r="464" spans="1:6" s="94" customFormat="1" ht="13" x14ac:dyDescent="0.3">
      <c r="A464" s="10"/>
      <c r="B464" s="12" t="s">
        <v>368</v>
      </c>
      <c r="C464" s="69"/>
      <c r="D464" s="69">
        <f>E476</f>
        <v>28000</v>
      </c>
      <c r="E464" s="69"/>
      <c r="F464" s="15"/>
    </row>
    <row r="465" spans="1:6" s="3" customFormat="1" x14ac:dyDescent="0.25">
      <c r="A465" s="10"/>
      <c r="B465" s="12" t="s">
        <v>369</v>
      </c>
      <c r="C465" s="28"/>
      <c r="D465" s="31"/>
      <c r="E465" s="31"/>
      <c r="F465" s="15"/>
    </row>
    <row r="466" spans="1:6" s="3" customFormat="1" x14ac:dyDescent="0.25">
      <c r="A466" s="10"/>
      <c r="B466" s="12" t="s">
        <v>370</v>
      </c>
      <c r="C466" s="69"/>
      <c r="D466" s="69">
        <f>E481</f>
        <v>8500</v>
      </c>
      <c r="E466" s="69"/>
      <c r="F466" s="31"/>
    </row>
    <row r="467" spans="1:6" s="3" customFormat="1" ht="18" x14ac:dyDescent="0.4">
      <c r="A467" s="10"/>
      <c r="B467" s="12"/>
      <c r="C467" s="139"/>
      <c r="D467" s="273"/>
      <c r="E467" s="98"/>
    </row>
    <row r="468" spans="1:6" ht="18" x14ac:dyDescent="0.4">
      <c r="A468" s="10"/>
      <c r="B468" s="11" t="s">
        <v>16</v>
      </c>
      <c r="C468" s="3"/>
      <c r="D468" s="253"/>
      <c r="E468" s="3"/>
      <c r="F468" s="98"/>
    </row>
    <row r="469" spans="1:6" ht="26" x14ac:dyDescent="0.3">
      <c r="A469" s="10"/>
      <c r="B469" s="50" t="s">
        <v>367</v>
      </c>
      <c r="C469" s="24"/>
      <c r="E469" s="25">
        <f>SUM(D470:D475)</f>
        <v>33114</v>
      </c>
      <c r="F469" s="20"/>
    </row>
    <row r="470" spans="1:6" ht="15.5" x14ac:dyDescent="0.35">
      <c r="A470" s="10" t="s">
        <v>371</v>
      </c>
      <c r="B470" s="187" t="s">
        <v>372</v>
      </c>
      <c r="C470" s="31"/>
      <c r="D470" s="14">
        <v>9000</v>
      </c>
      <c r="E470" s="241"/>
      <c r="F470" s="7"/>
    </row>
    <row r="471" spans="1:6" s="185" customFormat="1" x14ac:dyDescent="0.25">
      <c r="A471" s="10" t="s">
        <v>373</v>
      </c>
      <c r="B471" s="187" t="s">
        <v>728</v>
      </c>
      <c r="C471" s="31"/>
      <c r="D471" s="14">
        <v>9000</v>
      </c>
      <c r="E471" s="13"/>
      <c r="F471" s="31"/>
    </row>
    <row r="472" spans="1:6" ht="23" x14ac:dyDescent="0.25">
      <c r="A472" s="10" t="s">
        <v>374</v>
      </c>
      <c r="B472" s="187" t="s">
        <v>375</v>
      </c>
      <c r="C472" s="31"/>
      <c r="D472" s="14">
        <v>4614</v>
      </c>
      <c r="E472" s="13"/>
      <c r="F472" s="20"/>
    </row>
    <row r="473" spans="1:6" x14ac:dyDescent="0.25">
      <c r="A473" s="10" t="s">
        <v>376</v>
      </c>
      <c r="B473" s="187" t="s">
        <v>377</v>
      </c>
      <c r="C473" s="31"/>
      <c r="D473" s="14">
        <v>500</v>
      </c>
      <c r="E473" s="13"/>
      <c r="F473" s="20"/>
    </row>
    <row r="474" spans="1:6" x14ac:dyDescent="0.25">
      <c r="A474" s="10" t="s">
        <v>378</v>
      </c>
      <c r="B474" s="187" t="s">
        <v>379</v>
      </c>
      <c r="C474" s="31"/>
      <c r="D474" s="14">
        <v>10000</v>
      </c>
      <c r="E474" s="13"/>
      <c r="F474" s="70"/>
    </row>
    <row r="475" spans="1:6" x14ac:dyDescent="0.25">
      <c r="A475" s="10"/>
      <c r="B475" s="60"/>
      <c r="C475" s="20"/>
      <c r="D475" s="126"/>
      <c r="E475" s="15"/>
      <c r="F475" s="70"/>
    </row>
    <row r="476" spans="1:6" ht="18" x14ac:dyDescent="0.4">
      <c r="A476" s="10"/>
      <c r="B476" s="50" t="s">
        <v>368</v>
      </c>
      <c r="C476" s="24"/>
      <c r="E476" s="25">
        <f>SUM(D477:D479)</f>
        <v>28000</v>
      </c>
      <c r="F476" s="139"/>
    </row>
    <row r="477" spans="1:6" ht="23" x14ac:dyDescent="0.25">
      <c r="A477" s="10" t="s">
        <v>380</v>
      </c>
      <c r="B477" s="21" t="s">
        <v>723</v>
      </c>
      <c r="C477" s="31"/>
      <c r="D477" s="14">
        <v>5000</v>
      </c>
      <c r="E477" s="241"/>
      <c r="F477" s="3"/>
    </row>
    <row r="478" spans="1:6" ht="13" x14ac:dyDescent="0.3">
      <c r="A478" s="10" t="s">
        <v>381</v>
      </c>
      <c r="B478" s="121" t="s">
        <v>382</v>
      </c>
      <c r="C478" s="31"/>
      <c r="D478" s="14">
        <v>20000</v>
      </c>
      <c r="E478" s="241"/>
      <c r="F478" s="26"/>
    </row>
    <row r="479" spans="1:6" x14ac:dyDescent="0.25">
      <c r="A479" s="10" t="s">
        <v>383</v>
      </c>
      <c r="B479" s="121" t="s">
        <v>384</v>
      </c>
      <c r="C479" s="31"/>
      <c r="D479" s="14">
        <v>3000</v>
      </c>
      <c r="E479" s="13"/>
      <c r="F479" s="15"/>
    </row>
    <row r="480" spans="1:6" x14ac:dyDescent="0.25">
      <c r="A480" s="10"/>
      <c r="B480" s="140"/>
      <c r="C480" s="38"/>
      <c r="D480" s="49"/>
      <c r="E480" s="38"/>
      <c r="F480" s="15"/>
    </row>
    <row r="481" spans="1:6" ht="13" x14ac:dyDescent="0.3">
      <c r="A481" s="10"/>
      <c r="B481" s="50" t="s">
        <v>370</v>
      </c>
      <c r="C481" s="24"/>
      <c r="E481" s="25">
        <f>D483</f>
        <v>8500</v>
      </c>
      <c r="F481" s="15"/>
    </row>
    <row r="482" spans="1:6" x14ac:dyDescent="0.25">
      <c r="A482" s="10"/>
      <c r="B482" s="48"/>
      <c r="C482" s="38"/>
      <c r="D482" s="49"/>
      <c r="E482" s="38"/>
      <c r="F482" s="15"/>
    </row>
    <row r="483" spans="1:6" x14ac:dyDescent="0.25">
      <c r="A483" s="10" t="s">
        <v>385</v>
      </c>
      <c r="B483" s="187" t="s">
        <v>386</v>
      </c>
      <c r="C483" s="31"/>
      <c r="D483" s="126">
        <v>8500</v>
      </c>
      <c r="E483" s="15"/>
      <c r="F483" s="15"/>
    </row>
    <row r="484" spans="1:6" x14ac:dyDescent="0.25">
      <c r="A484" s="10"/>
      <c r="B484" s="21"/>
      <c r="C484" s="141"/>
      <c r="D484" s="143"/>
      <c r="E484" s="142"/>
      <c r="F484" s="15"/>
    </row>
    <row r="485" spans="1:6" ht="13" x14ac:dyDescent="0.3">
      <c r="A485" s="10"/>
      <c r="B485" s="137" t="s">
        <v>387</v>
      </c>
      <c r="C485" s="44"/>
      <c r="E485" s="45">
        <f>E469+E476+E481</f>
        <v>69614</v>
      </c>
      <c r="F485" s="15"/>
    </row>
    <row r="486" spans="1:6" x14ac:dyDescent="0.25">
      <c r="A486" s="10"/>
      <c r="B486" s="12"/>
      <c r="C486" s="47"/>
      <c r="D486" s="47"/>
      <c r="E486" s="47"/>
      <c r="F486" s="15"/>
    </row>
    <row r="487" spans="1:6" x14ac:dyDescent="0.25">
      <c r="A487" s="282" t="s">
        <v>388</v>
      </c>
      <c r="B487" s="282"/>
      <c r="C487" s="8"/>
      <c r="D487" s="262"/>
      <c r="E487" s="235"/>
      <c r="F487" s="15"/>
    </row>
    <row r="488" spans="1:6" x14ac:dyDescent="0.25">
      <c r="A488" s="279"/>
      <c r="B488" s="280"/>
      <c r="C488" s="20"/>
      <c r="D488" s="20"/>
      <c r="E488" s="20"/>
      <c r="F488" s="15"/>
    </row>
    <row r="489" spans="1:6" x14ac:dyDescent="0.25">
      <c r="A489" s="10"/>
      <c r="B489" s="11" t="s">
        <v>3</v>
      </c>
      <c r="C489" s="20"/>
      <c r="D489" s="20"/>
      <c r="E489" s="20"/>
      <c r="F489" s="15"/>
    </row>
    <row r="490" spans="1:6" ht="23" x14ac:dyDescent="0.25">
      <c r="A490" s="10"/>
      <c r="B490" s="12" t="s">
        <v>389</v>
      </c>
      <c r="C490" s="20"/>
      <c r="D490" s="20"/>
      <c r="E490" s="20"/>
      <c r="F490" s="15"/>
    </row>
    <row r="491" spans="1:6" x14ac:dyDescent="0.25">
      <c r="A491" s="10"/>
      <c r="B491" s="12" t="s">
        <v>390</v>
      </c>
      <c r="C491" s="20"/>
      <c r="D491" s="20"/>
      <c r="E491" s="20"/>
      <c r="F491" s="15"/>
    </row>
    <row r="492" spans="1:6" x14ac:dyDescent="0.25">
      <c r="A492" s="10"/>
      <c r="B492" s="12" t="s">
        <v>391</v>
      </c>
      <c r="C492" s="28"/>
      <c r="D492" s="28"/>
      <c r="E492" s="28"/>
      <c r="F492" s="15"/>
    </row>
    <row r="493" spans="1:6" ht="13" x14ac:dyDescent="0.3">
      <c r="A493" s="10"/>
      <c r="B493" s="12" t="s">
        <v>392</v>
      </c>
      <c r="C493" s="69"/>
      <c r="D493" s="69">
        <f>E497</f>
        <v>13000</v>
      </c>
      <c r="E493" s="69"/>
      <c r="F493" s="26"/>
    </row>
    <row r="494" spans="1:6" ht="13" x14ac:dyDescent="0.3">
      <c r="A494" s="10"/>
      <c r="B494" s="12" t="s">
        <v>393</v>
      </c>
      <c r="C494" s="4"/>
      <c r="D494" s="4"/>
      <c r="E494" s="4"/>
      <c r="F494" s="26"/>
    </row>
    <row r="495" spans="1:6" ht="13" x14ac:dyDescent="0.3">
      <c r="A495" s="10"/>
      <c r="B495" s="12"/>
      <c r="C495" s="9"/>
      <c r="D495" s="274"/>
      <c r="E495" s="238"/>
      <c r="F495" s="26"/>
    </row>
    <row r="496" spans="1:6" ht="13" x14ac:dyDescent="0.3">
      <c r="A496" s="10"/>
      <c r="B496" s="11" t="s">
        <v>16</v>
      </c>
      <c r="C496" s="3"/>
      <c r="D496" s="253"/>
      <c r="E496" s="3"/>
      <c r="F496" s="26"/>
    </row>
    <row r="497" spans="1:6" ht="13" x14ac:dyDescent="0.3">
      <c r="A497" s="10"/>
      <c r="B497" s="50" t="s">
        <v>392</v>
      </c>
      <c r="C497" s="24"/>
      <c r="E497" s="25">
        <f>SUM(D498:D499)</f>
        <v>13000</v>
      </c>
      <c r="F497" s="26"/>
    </row>
    <row r="498" spans="1:6" ht="13" x14ac:dyDescent="0.3">
      <c r="A498" s="10" t="s">
        <v>394</v>
      </c>
      <c r="B498" s="187" t="s">
        <v>395</v>
      </c>
      <c r="C498" s="31"/>
      <c r="D498" s="14">
        <v>3000</v>
      </c>
      <c r="E498" s="13"/>
      <c r="F498" s="26"/>
    </row>
    <row r="499" spans="1:6" ht="13" x14ac:dyDescent="0.3">
      <c r="A499" s="10" t="s">
        <v>741</v>
      </c>
      <c r="B499" s="187" t="s">
        <v>724</v>
      </c>
      <c r="C499" s="31"/>
      <c r="D499" s="14">
        <v>10000</v>
      </c>
      <c r="E499" s="13"/>
      <c r="F499" s="26"/>
    </row>
    <row r="500" spans="1:6" x14ac:dyDescent="0.25">
      <c r="A500" s="10"/>
      <c r="B500" s="21"/>
      <c r="C500" s="141"/>
      <c r="D500" s="143"/>
      <c r="E500" s="142"/>
      <c r="F500" s="4"/>
    </row>
    <row r="501" spans="1:6" ht="26" x14ac:dyDescent="0.3">
      <c r="A501" s="10"/>
      <c r="B501" s="137" t="s">
        <v>396</v>
      </c>
      <c r="C501" s="44"/>
      <c r="E501" s="45">
        <f>E497</f>
        <v>13000</v>
      </c>
      <c r="F501" s="20"/>
    </row>
    <row r="502" spans="1:6" x14ac:dyDescent="0.25">
      <c r="A502" s="10"/>
      <c r="B502" s="12"/>
      <c r="C502" s="47"/>
      <c r="D502" s="47"/>
      <c r="E502" s="47"/>
      <c r="F502" s="20"/>
    </row>
    <row r="503" spans="1:6" x14ac:dyDescent="0.25">
      <c r="A503" s="282" t="s">
        <v>397</v>
      </c>
      <c r="B503" s="282"/>
      <c r="C503" s="8"/>
      <c r="D503" s="262"/>
      <c r="E503" s="235"/>
      <c r="F503" s="20"/>
    </row>
    <row r="504" spans="1:6" ht="13" x14ac:dyDescent="0.3">
      <c r="A504" s="279"/>
      <c r="B504" s="280"/>
      <c r="C504" s="58"/>
      <c r="D504" s="58"/>
      <c r="E504" s="58"/>
      <c r="F504" s="20"/>
    </row>
    <row r="505" spans="1:6" x14ac:dyDescent="0.25">
      <c r="A505" s="10"/>
      <c r="B505" s="11" t="s">
        <v>3</v>
      </c>
      <c r="C505" s="20"/>
      <c r="D505" s="20"/>
      <c r="E505" s="20"/>
      <c r="F505" s="28"/>
    </row>
    <row r="506" spans="1:6" x14ac:dyDescent="0.25">
      <c r="A506" s="10"/>
      <c r="B506" s="12" t="s">
        <v>398</v>
      </c>
      <c r="C506" s="20"/>
      <c r="D506" s="20"/>
      <c r="E506" s="20"/>
      <c r="F506" s="70"/>
    </row>
    <row r="507" spans="1:6" x14ac:dyDescent="0.25">
      <c r="A507" s="10"/>
      <c r="B507" s="12" t="s">
        <v>399</v>
      </c>
      <c r="C507" s="28"/>
      <c r="D507" s="28"/>
      <c r="E507" s="28"/>
      <c r="F507" s="4"/>
    </row>
    <row r="508" spans="1:6" x14ac:dyDescent="0.25">
      <c r="A508" s="10"/>
      <c r="B508" s="12" t="s">
        <v>400</v>
      </c>
      <c r="C508" s="47"/>
      <c r="D508" s="47"/>
      <c r="E508" s="47"/>
      <c r="F508" s="232"/>
    </row>
    <row r="509" spans="1:6" x14ac:dyDescent="0.25">
      <c r="A509" s="10"/>
      <c r="B509" s="12" t="s">
        <v>401</v>
      </c>
      <c r="C509" s="69"/>
      <c r="D509" s="69">
        <f>E518</f>
        <v>11000</v>
      </c>
      <c r="E509" s="69"/>
      <c r="F509" s="3"/>
    </row>
    <row r="510" spans="1:6" ht="13" x14ac:dyDescent="0.3">
      <c r="A510" s="10"/>
      <c r="B510" s="12" t="s">
        <v>402</v>
      </c>
      <c r="C510" s="4"/>
      <c r="D510" s="4"/>
      <c r="E510" s="4"/>
      <c r="F510" s="26"/>
    </row>
    <row r="511" spans="1:6" ht="13" x14ac:dyDescent="0.3">
      <c r="A511" s="10"/>
      <c r="B511" s="12"/>
      <c r="C511" s="9"/>
      <c r="D511" s="274"/>
      <c r="E511" s="238"/>
      <c r="F511" s="26"/>
    </row>
    <row r="512" spans="1:6" ht="13" x14ac:dyDescent="0.3">
      <c r="A512" s="10"/>
      <c r="B512" s="11" t="s">
        <v>10</v>
      </c>
      <c r="C512" s="3"/>
      <c r="D512" s="253"/>
      <c r="E512" s="3"/>
      <c r="F512" s="26"/>
    </row>
    <row r="513" spans="1:6" ht="23" x14ac:dyDescent="0.25">
      <c r="A513" s="10"/>
      <c r="B513" s="21" t="s">
        <v>403</v>
      </c>
      <c r="C513" s="47"/>
      <c r="D513" s="47"/>
      <c r="E513" s="47"/>
      <c r="F513" s="31"/>
    </row>
    <row r="514" spans="1:6" ht="34.5" x14ac:dyDescent="0.25">
      <c r="A514" s="10"/>
      <c r="B514" s="21" t="s">
        <v>404</v>
      </c>
      <c r="C514" s="47"/>
      <c r="D514" s="47"/>
      <c r="E514" s="47"/>
      <c r="F514" s="47"/>
    </row>
    <row r="515" spans="1:6" ht="23" x14ac:dyDescent="0.25">
      <c r="A515" s="10"/>
      <c r="B515" s="21" t="s">
        <v>405</v>
      </c>
      <c r="C515" s="47"/>
      <c r="D515" s="47"/>
      <c r="E515" s="47"/>
      <c r="F515" s="4"/>
    </row>
    <row r="516" spans="1:6" ht="13" x14ac:dyDescent="0.3">
      <c r="A516" s="10"/>
      <c r="B516" s="21"/>
      <c r="C516" s="71"/>
      <c r="D516" s="71"/>
      <c r="E516" s="71"/>
      <c r="F516" s="58"/>
    </row>
    <row r="517" spans="1:6" x14ac:dyDescent="0.25">
      <c r="A517" s="10"/>
      <c r="B517" s="11" t="s">
        <v>16</v>
      </c>
      <c r="C517" s="47"/>
      <c r="D517" s="47"/>
      <c r="E517" s="47"/>
      <c r="F517" s="20"/>
    </row>
    <row r="518" spans="1:6" ht="13" x14ac:dyDescent="0.3">
      <c r="A518" s="10"/>
      <c r="B518" s="50" t="s">
        <v>401</v>
      </c>
      <c r="C518" s="117"/>
      <c r="E518" s="127">
        <f>SUM(D519:D520)</f>
        <v>11000</v>
      </c>
      <c r="F518" s="20"/>
    </row>
    <row r="519" spans="1:6" x14ac:dyDescent="0.25">
      <c r="A519" s="10" t="s">
        <v>656</v>
      </c>
      <c r="B519" s="21" t="s">
        <v>406</v>
      </c>
      <c r="C519" s="31"/>
      <c r="D519" s="14">
        <v>9000</v>
      </c>
      <c r="E519" s="241"/>
      <c r="F519" s="28"/>
    </row>
    <row r="520" spans="1:6" x14ac:dyDescent="0.25">
      <c r="A520" s="10" t="s">
        <v>657</v>
      </c>
      <c r="B520" s="21" t="s">
        <v>407</v>
      </c>
      <c r="C520" s="31"/>
      <c r="D520" s="14">
        <v>2000</v>
      </c>
      <c r="E520" s="13"/>
      <c r="F520" s="47"/>
    </row>
    <row r="521" spans="1:6" x14ac:dyDescent="0.25">
      <c r="A521" s="10"/>
      <c r="B521" s="12"/>
      <c r="C521" s="142"/>
      <c r="D521" s="143"/>
      <c r="E521" s="142"/>
      <c r="F521" s="70"/>
    </row>
    <row r="522" spans="1:6" ht="13" x14ac:dyDescent="0.3">
      <c r="A522" s="1"/>
      <c r="B522" s="137" t="s">
        <v>408</v>
      </c>
      <c r="C522" s="44"/>
      <c r="E522" s="45">
        <f>E518</f>
        <v>11000</v>
      </c>
      <c r="F522" s="4"/>
    </row>
    <row r="523" spans="1:6" x14ac:dyDescent="0.25">
      <c r="A523" s="10"/>
      <c r="B523" s="100"/>
      <c r="C523" s="13"/>
      <c r="D523" s="14"/>
      <c r="E523" s="13"/>
      <c r="F523" s="232"/>
    </row>
    <row r="524" spans="1:6" ht="18" x14ac:dyDescent="0.4">
      <c r="A524" s="95"/>
      <c r="B524" s="63" t="s">
        <v>409</v>
      </c>
      <c r="C524" s="96"/>
      <c r="E524" s="97">
        <f>E522+E501+E485</f>
        <v>93614</v>
      </c>
      <c r="F524" s="3"/>
    </row>
    <row r="525" spans="1:6" ht="13" x14ac:dyDescent="0.3">
      <c r="A525" s="1"/>
      <c r="B525" s="141"/>
      <c r="C525" s="130"/>
      <c r="D525" s="130"/>
      <c r="E525" s="130"/>
      <c r="F525" s="47"/>
    </row>
    <row r="526" spans="1:6" ht="18" x14ac:dyDescent="0.4">
      <c r="A526" s="281" t="s">
        <v>410</v>
      </c>
      <c r="B526" s="281"/>
      <c r="C526" s="281"/>
      <c r="D526" s="281"/>
      <c r="E526" s="239"/>
      <c r="F526" s="47"/>
    </row>
    <row r="527" spans="1:6" x14ac:dyDescent="0.25">
      <c r="A527" s="282" t="s">
        <v>411</v>
      </c>
      <c r="B527" s="283"/>
      <c r="C527" s="145"/>
      <c r="D527" s="275"/>
      <c r="E527" s="145"/>
      <c r="F527" s="47"/>
    </row>
    <row r="528" spans="1:6" x14ac:dyDescent="0.25">
      <c r="A528" s="279"/>
      <c r="B528" s="280"/>
      <c r="C528" s="47"/>
      <c r="D528" s="47"/>
      <c r="E528" s="47"/>
      <c r="F528" s="71"/>
    </row>
    <row r="529" spans="1:6" x14ac:dyDescent="0.25">
      <c r="A529" s="10"/>
      <c r="B529" s="11" t="s">
        <v>3</v>
      </c>
      <c r="C529" s="28"/>
      <c r="D529" s="28"/>
      <c r="E529" s="28"/>
      <c r="F529" s="47"/>
    </row>
    <row r="530" spans="1:6" x14ac:dyDescent="0.25">
      <c r="A530" s="10"/>
      <c r="B530" s="12" t="s">
        <v>412</v>
      </c>
      <c r="C530" s="69"/>
      <c r="D530" s="69">
        <f>E538</f>
        <v>102157</v>
      </c>
      <c r="E530" s="69"/>
      <c r="F530" s="47"/>
    </row>
    <row r="531" spans="1:6" ht="18" x14ac:dyDescent="0.4">
      <c r="A531" s="10"/>
      <c r="B531" s="17"/>
      <c r="C531" s="139"/>
      <c r="D531" s="276"/>
      <c r="E531" s="139"/>
      <c r="F531" s="47"/>
    </row>
    <row r="532" spans="1:6" x14ac:dyDescent="0.25">
      <c r="A532" s="10"/>
      <c r="B532" s="11" t="s">
        <v>10</v>
      </c>
      <c r="C532" s="20"/>
      <c r="D532" s="20"/>
      <c r="E532" s="20"/>
      <c r="F532" s="47"/>
    </row>
    <row r="533" spans="1:6" ht="24" x14ac:dyDescent="0.35">
      <c r="A533" s="10"/>
      <c r="B533" s="21" t="s">
        <v>413</v>
      </c>
      <c r="C533" s="7"/>
      <c r="D533" s="7"/>
      <c r="E533" s="7"/>
      <c r="F533" s="47"/>
    </row>
    <row r="534" spans="1:6" x14ac:dyDescent="0.25">
      <c r="A534" s="10"/>
      <c r="B534" s="21" t="s">
        <v>414</v>
      </c>
      <c r="C534" s="4"/>
      <c r="D534" s="4"/>
      <c r="E534" s="4"/>
      <c r="F534" s="31"/>
    </row>
    <row r="535" spans="1:6" x14ac:dyDescent="0.25">
      <c r="A535" s="10"/>
      <c r="B535" s="21" t="s">
        <v>415</v>
      </c>
      <c r="C535" s="9"/>
      <c r="D535" s="274"/>
      <c r="E535" s="238"/>
      <c r="F535" s="15"/>
    </row>
    <row r="536" spans="1:6" ht="18" x14ac:dyDescent="0.4">
      <c r="A536" s="10"/>
      <c r="B536" s="21"/>
      <c r="C536" s="3"/>
      <c r="D536" s="253"/>
      <c r="E536" s="3"/>
      <c r="F536" s="98"/>
    </row>
    <row r="537" spans="1:6" ht="13" x14ac:dyDescent="0.3">
      <c r="A537" s="10"/>
      <c r="B537" s="11" t="s">
        <v>16</v>
      </c>
      <c r="C537" s="71"/>
      <c r="D537" s="71"/>
      <c r="E537" s="71"/>
      <c r="F537" s="130"/>
    </row>
    <row r="538" spans="1:6" ht="15.5" x14ac:dyDescent="0.35">
      <c r="A538" s="10"/>
      <c r="B538" s="50" t="s">
        <v>412</v>
      </c>
      <c r="C538" s="24"/>
      <c r="E538" s="25">
        <f>SUM(D539:D560)</f>
        <v>102157</v>
      </c>
      <c r="F538" s="7"/>
    </row>
    <row r="539" spans="1:6" x14ac:dyDescent="0.25">
      <c r="A539" s="10" t="s">
        <v>416</v>
      </c>
      <c r="B539" s="146" t="s">
        <v>417</v>
      </c>
      <c r="C539" s="31"/>
      <c r="D539" s="126">
        <f>SUM(C540:C542)</f>
        <v>6912</v>
      </c>
      <c r="E539" s="15"/>
      <c r="F539" s="22"/>
    </row>
    <row r="540" spans="1:6" x14ac:dyDescent="0.25">
      <c r="A540" s="10"/>
      <c r="B540" s="205" t="s">
        <v>709</v>
      </c>
      <c r="C540" s="15">
        <v>3136</v>
      </c>
      <c r="D540" s="208"/>
      <c r="E540" s="70"/>
      <c r="F540" s="47"/>
    </row>
    <row r="541" spans="1:6" x14ac:dyDescent="0.25">
      <c r="A541" s="10"/>
      <c r="B541" s="206" t="s">
        <v>710</v>
      </c>
      <c r="C541" s="15">
        <v>3136</v>
      </c>
      <c r="D541" s="208"/>
      <c r="E541" s="70"/>
      <c r="F541" s="28"/>
    </row>
    <row r="542" spans="1:6" x14ac:dyDescent="0.25">
      <c r="A542" s="10"/>
      <c r="B542" s="187" t="s">
        <v>711</v>
      </c>
      <c r="C542" s="15">
        <v>640</v>
      </c>
      <c r="D542" s="208"/>
      <c r="E542" s="70"/>
      <c r="F542" s="70"/>
    </row>
    <row r="543" spans="1:6" ht="24.5" x14ac:dyDescent="0.4">
      <c r="A543" s="10" t="s">
        <v>418</v>
      </c>
      <c r="B543" s="146" t="s">
        <v>419</v>
      </c>
      <c r="C543" s="147"/>
      <c r="D543" s="126">
        <f>SUM(C544:C545)</f>
        <v>64000</v>
      </c>
      <c r="E543" s="15"/>
      <c r="F543" s="139"/>
    </row>
    <row r="544" spans="1:6" x14ac:dyDescent="0.25">
      <c r="A544" s="10"/>
      <c r="B544" s="187" t="s">
        <v>420</v>
      </c>
      <c r="C544" s="15">
        <v>42000</v>
      </c>
      <c r="D544" s="208"/>
      <c r="E544" s="70"/>
      <c r="F544" s="20"/>
    </row>
    <row r="545" spans="1:6" ht="15.5" x14ac:dyDescent="0.35">
      <c r="A545" s="234"/>
      <c r="B545" s="207" t="s">
        <v>705</v>
      </c>
      <c r="C545" s="15">
        <v>22000</v>
      </c>
      <c r="D545" s="208"/>
      <c r="E545" s="70"/>
      <c r="F545" s="7"/>
    </row>
    <row r="546" spans="1:6" x14ac:dyDescent="0.25">
      <c r="A546" s="10" t="s">
        <v>421</v>
      </c>
      <c r="B546" s="207" t="s">
        <v>422</v>
      </c>
      <c r="C546" s="38"/>
      <c r="D546" s="126">
        <f>SUM(C547:C548)</f>
        <v>21300</v>
      </c>
      <c r="E546" s="15"/>
      <c r="F546" s="4"/>
    </row>
    <row r="547" spans="1:6" x14ac:dyDescent="0.25">
      <c r="A547" s="10"/>
      <c r="B547" s="251" t="s">
        <v>423</v>
      </c>
      <c r="C547" s="15">
        <v>14000</v>
      </c>
      <c r="D547" s="208"/>
      <c r="E547" s="70"/>
      <c r="F547" s="232"/>
    </row>
    <row r="548" spans="1:6" x14ac:dyDescent="0.25">
      <c r="A548" s="10"/>
      <c r="B548" s="207" t="s">
        <v>424</v>
      </c>
      <c r="C548" s="15">
        <v>7300</v>
      </c>
      <c r="D548" s="208"/>
      <c r="E548" s="70"/>
      <c r="F548" s="3"/>
    </row>
    <row r="549" spans="1:6" x14ac:dyDescent="0.25">
      <c r="A549" s="10" t="s">
        <v>425</v>
      </c>
      <c r="B549" s="148" t="s">
        <v>725</v>
      </c>
      <c r="C549" s="128"/>
      <c r="D549" s="126">
        <f>SUM(C550:C551)</f>
        <v>2520</v>
      </c>
      <c r="E549" s="15"/>
      <c r="F549" s="71"/>
    </row>
    <row r="550" spans="1:6" ht="13" x14ac:dyDescent="0.3">
      <c r="A550" s="10"/>
      <c r="B550" s="206" t="s">
        <v>426</v>
      </c>
      <c r="C550" s="75">
        <v>900</v>
      </c>
      <c r="D550" s="208"/>
      <c r="E550" s="70"/>
      <c r="F550" s="26"/>
    </row>
    <row r="551" spans="1:6" x14ac:dyDescent="0.25">
      <c r="A551" s="10"/>
      <c r="B551" s="206" t="s">
        <v>427</v>
      </c>
      <c r="C551" s="75">
        <v>1620</v>
      </c>
      <c r="D551" s="208"/>
      <c r="E551" s="70"/>
      <c r="F551" s="15"/>
    </row>
    <row r="552" spans="1:6" ht="23" x14ac:dyDescent="0.25">
      <c r="A552" s="10" t="s">
        <v>428</v>
      </c>
      <c r="B552" s="149" t="s">
        <v>429</v>
      </c>
      <c r="C552" s="40"/>
      <c r="D552" s="14">
        <v>700</v>
      </c>
      <c r="E552" s="13"/>
      <c r="F552" s="15"/>
    </row>
    <row r="553" spans="1:6" ht="23.25" customHeight="1" x14ac:dyDescent="0.25">
      <c r="A553" s="10" t="s">
        <v>430</v>
      </c>
      <c r="B553" s="149" t="s">
        <v>684</v>
      </c>
      <c r="C553" s="40"/>
      <c r="D553" s="14">
        <v>3000</v>
      </c>
      <c r="E553" s="241"/>
      <c r="F553" s="15"/>
    </row>
    <row r="554" spans="1:6" x14ac:dyDescent="0.25">
      <c r="A554" s="10" t="s">
        <v>431</v>
      </c>
      <c r="B554" s="149" t="s">
        <v>658</v>
      </c>
      <c r="C554" s="40"/>
      <c r="D554" s="14">
        <v>1200</v>
      </c>
      <c r="E554" s="13"/>
      <c r="F554" s="15"/>
    </row>
    <row r="555" spans="1:6" x14ac:dyDescent="0.25">
      <c r="A555" s="10" t="s">
        <v>432</v>
      </c>
      <c r="B555" s="149" t="s">
        <v>433</v>
      </c>
      <c r="C555" s="40"/>
      <c r="D555" s="14">
        <f>SUM(C556:C559)</f>
        <v>2525</v>
      </c>
      <c r="E555" s="13"/>
      <c r="F555" s="15"/>
    </row>
    <row r="556" spans="1:6" x14ac:dyDescent="0.25">
      <c r="A556" s="10"/>
      <c r="B556" s="30" t="s">
        <v>434</v>
      </c>
      <c r="C556" s="75">
        <v>1300</v>
      </c>
      <c r="D556" s="124"/>
      <c r="E556" s="40"/>
      <c r="F556" s="15"/>
    </row>
    <row r="557" spans="1:6" x14ac:dyDescent="0.25">
      <c r="A557" s="10"/>
      <c r="B557" s="30" t="s">
        <v>435</v>
      </c>
      <c r="C557" s="75">
        <v>650</v>
      </c>
      <c r="D557" s="124"/>
      <c r="E557" s="40"/>
      <c r="F557" s="15"/>
    </row>
    <row r="558" spans="1:6" x14ac:dyDescent="0.25">
      <c r="A558" s="10"/>
      <c r="B558" s="30" t="s">
        <v>436</v>
      </c>
      <c r="C558" s="75">
        <v>325</v>
      </c>
      <c r="D558" s="124"/>
      <c r="E558" s="40"/>
      <c r="F558" s="15"/>
    </row>
    <row r="559" spans="1:6" x14ac:dyDescent="0.25">
      <c r="A559" s="10"/>
      <c r="B559" s="30" t="s">
        <v>437</v>
      </c>
      <c r="C559" s="75">
        <v>250</v>
      </c>
      <c r="D559" s="124"/>
      <c r="E559" s="40"/>
      <c r="F559" s="15"/>
    </row>
    <row r="560" spans="1:6" x14ac:dyDescent="0.25">
      <c r="A560" s="10"/>
      <c r="B560" s="37"/>
      <c r="C560" s="41"/>
      <c r="D560" s="124"/>
      <c r="E560" s="40"/>
      <c r="F560" s="15"/>
    </row>
    <row r="561" spans="1:6" x14ac:dyDescent="0.25">
      <c r="A561" s="10"/>
      <c r="B561" s="43" t="s">
        <v>438</v>
      </c>
      <c r="C561" s="44"/>
      <c r="E561" s="45">
        <f>E538</f>
        <v>102157</v>
      </c>
      <c r="F561" s="15"/>
    </row>
    <row r="562" spans="1:6" x14ac:dyDescent="0.25">
      <c r="A562" s="10"/>
      <c r="B562" s="100"/>
      <c r="C562" s="20"/>
      <c r="D562" s="20"/>
      <c r="E562" s="20"/>
      <c r="F562" s="15"/>
    </row>
    <row r="563" spans="1:6" s="2" customFormat="1" ht="13" x14ac:dyDescent="0.3">
      <c r="A563" s="282" t="s">
        <v>439</v>
      </c>
      <c r="B563" s="283"/>
      <c r="C563" s="129"/>
      <c r="D563" s="277"/>
      <c r="E563" s="236"/>
      <c r="F563" s="15"/>
    </row>
    <row r="564" spans="1:6" x14ac:dyDescent="0.25">
      <c r="A564" s="279"/>
      <c r="B564" s="280"/>
      <c r="C564" s="28"/>
      <c r="D564" s="28"/>
      <c r="E564" s="28"/>
      <c r="F564" s="15"/>
    </row>
    <row r="565" spans="1:6" x14ac:dyDescent="0.25">
      <c r="A565" s="10"/>
      <c r="B565" s="11" t="s">
        <v>3</v>
      </c>
      <c r="C565" s="28"/>
      <c r="D565" s="28"/>
      <c r="E565" s="28"/>
      <c r="F565" s="15"/>
    </row>
    <row r="566" spans="1:6" x14ac:dyDescent="0.25">
      <c r="A566" s="10"/>
      <c r="B566" s="12" t="s">
        <v>440</v>
      </c>
      <c r="C566" s="69"/>
      <c r="D566" s="69">
        <f>E584</f>
        <v>645492.06000000006</v>
      </c>
      <c r="E566" s="69"/>
      <c r="F566" s="15"/>
    </row>
    <row r="567" spans="1:6" s="2" customFormat="1" ht="13" x14ac:dyDescent="0.3">
      <c r="A567" s="10"/>
      <c r="B567" s="12" t="s">
        <v>441</v>
      </c>
      <c r="C567" s="28"/>
      <c r="D567" s="28"/>
      <c r="E567" s="28"/>
      <c r="F567" s="15"/>
    </row>
    <row r="568" spans="1:6" s="2" customFormat="1" ht="13" x14ac:dyDescent="0.3">
      <c r="A568" s="10"/>
      <c r="B568" s="12" t="s">
        <v>442</v>
      </c>
      <c r="C568" s="28"/>
      <c r="D568" s="28"/>
      <c r="E568" s="28"/>
      <c r="F568" s="15"/>
    </row>
    <row r="569" spans="1:6" s="2" customFormat="1" ht="13" x14ac:dyDescent="0.3">
      <c r="A569" s="10"/>
      <c r="B569" s="17"/>
      <c r="C569" s="20"/>
      <c r="D569" s="20"/>
      <c r="E569" s="20"/>
      <c r="F569" s="31"/>
    </row>
    <row r="570" spans="1:6" s="2" customFormat="1" ht="13" x14ac:dyDescent="0.3">
      <c r="A570" s="10"/>
      <c r="B570" s="11" t="s">
        <v>10</v>
      </c>
      <c r="C570" s="4"/>
      <c r="D570" s="4"/>
      <c r="E570" s="4"/>
      <c r="F570" s="31"/>
    </row>
    <row r="571" spans="1:6" x14ac:dyDescent="0.25">
      <c r="A571" s="10"/>
      <c r="B571" s="21" t="s">
        <v>443</v>
      </c>
      <c r="C571" s="9"/>
      <c r="D571" s="274"/>
      <c r="E571" s="238"/>
      <c r="F571" s="31"/>
    </row>
    <row r="572" spans="1:6" s="2" customFormat="1" ht="13" x14ac:dyDescent="0.3">
      <c r="A572" s="10"/>
      <c r="B572" s="21" t="s">
        <v>444</v>
      </c>
      <c r="C572" s="3"/>
      <c r="D572" s="253"/>
      <c r="E572" s="3"/>
      <c r="F572" s="31"/>
    </row>
    <row r="573" spans="1:6" x14ac:dyDescent="0.25">
      <c r="A573" s="10"/>
      <c r="B573" s="21" t="s">
        <v>445</v>
      </c>
      <c r="C573" s="71"/>
      <c r="D573" s="71"/>
      <c r="E573" s="71"/>
      <c r="F573" s="28"/>
    </row>
    <row r="574" spans="1:6" x14ac:dyDescent="0.25">
      <c r="A574" s="10"/>
      <c r="B574" s="21" t="s">
        <v>446</v>
      </c>
      <c r="C574" s="47"/>
      <c r="D574" s="47"/>
      <c r="E574" s="47"/>
      <c r="F574" s="28"/>
    </row>
    <row r="575" spans="1:6" s="2" customFormat="1" ht="23.5" x14ac:dyDescent="0.3">
      <c r="A575" s="10"/>
      <c r="B575" s="21" t="s">
        <v>447</v>
      </c>
      <c r="C575" s="47"/>
      <c r="D575" s="47"/>
      <c r="E575" s="47"/>
      <c r="F575" s="28"/>
    </row>
    <row r="576" spans="1:6" s="2" customFormat="1" ht="13" x14ac:dyDescent="0.3">
      <c r="A576" s="10"/>
      <c r="B576" s="21" t="s">
        <v>448</v>
      </c>
      <c r="C576" s="20"/>
      <c r="D576" s="20"/>
      <c r="E576" s="20"/>
      <c r="F576" s="28"/>
    </row>
    <row r="577" spans="1:6" s="2" customFormat="1" ht="13" x14ac:dyDescent="0.3">
      <c r="A577" s="10"/>
      <c r="B577" s="21" t="s">
        <v>449</v>
      </c>
      <c r="C577" s="20"/>
      <c r="D577" s="20"/>
      <c r="E577" s="20"/>
      <c r="F577" s="31"/>
    </row>
    <row r="578" spans="1:6" s="2" customFormat="1" ht="13" x14ac:dyDescent="0.3">
      <c r="A578" s="10"/>
      <c r="B578" s="21" t="s">
        <v>450</v>
      </c>
      <c r="C578" s="20"/>
      <c r="D578" s="20"/>
      <c r="E578" s="20"/>
      <c r="F578" s="20"/>
    </row>
    <row r="579" spans="1:6" s="2" customFormat="1" ht="23.5" x14ac:dyDescent="0.3">
      <c r="A579" s="10"/>
      <c r="B579" s="21" t="s">
        <v>451</v>
      </c>
      <c r="C579" s="20"/>
      <c r="D579" s="20"/>
      <c r="E579" s="20"/>
      <c r="F579" s="232"/>
    </row>
    <row r="580" spans="1:6" s="2" customFormat="1" ht="13" x14ac:dyDescent="0.3">
      <c r="A580" s="10"/>
      <c r="B580" s="21" t="s">
        <v>452</v>
      </c>
      <c r="C580" s="15"/>
      <c r="D580" s="15"/>
      <c r="E580" s="15"/>
      <c r="F580" s="28"/>
    </row>
    <row r="581" spans="1:6" s="2" customFormat="1" ht="23.5" x14ac:dyDescent="0.3">
      <c r="A581" s="10"/>
      <c r="B581" s="21" t="s">
        <v>453</v>
      </c>
      <c r="C581" s="20"/>
      <c r="D581" s="20"/>
      <c r="E581" s="20"/>
      <c r="F581" s="28"/>
    </row>
    <row r="582" spans="1:6" s="2" customFormat="1" ht="13" x14ac:dyDescent="0.3">
      <c r="A582" s="10"/>
      <c r="B582" s="21"/>
      <c r="C582" s="20"/>
      <c r="D582" s="20"/>
      <c r="E582" s="20"/>
      <c r="F582" s="70"/>
    </row>
    <row r="583" spans="1:6" s="2" customFormat="1" ht="13" x14ac:dyDescent="0.3">
      <c r="A583" s="10"/>
      <c r="B583" s="11" t="s">
        <v>16</v>
      </c>
      <c r="C583" s="20"/>
      <c r="D583" s="20"/>
      <c r="E583" s="20"/>
      <c r="F583" s="28"/>
    </row>
    <row r="584" spans="1:6" ht="13" x14ac:dyDescent="0.3">
      <c r="A584" s="10"/>
      <c r="B584" s="50" t="s">
        <v>440</v>
      </c>
      <c r="C584" s="24"/>
      <c r="E584" s="25">
        <f>SUM(D586:D657)</f>
        <v>645492.06000000006</v>
      </c>
      <c r="F584" s="28"/>
    </row>
    <row r="585" spans="1:6" x14ac:dyDescent="0.25">
      <c r="A585" s="10"/>
      <c r="B585" s="150" t="s">
        <v>454</v>
      </c>
      <c r="C585" s="40"/>
      <c r="D585" s="124"/>
      <c r="E585" s="40"/>
      <c r="F585" s="20"/>
    </row>
    <row r="586" spans="1:6" s="2" customFormat="1" ht="13" x14ac:dyDescent="0.3">
      <c r="A586" s="10" t="s">
        <v>455</v>
      </c>
      <c r="B586" s="19" t="s">
        <v>456</v>
      </c>
      <c r="C586" s="31"/>
      <c r="D586" s="126">
        <v>96800</v>
      </c>
      <c r="E586" s="15"/>
      <c r="F586" s="4"/>
    </row>
    <row r="587" spans="1:6" x14ac:dyDescent="0.25">
      <c r="A587" s="10" t="s">
        <v>457</v>
      </c>
      <c r="B587" s="19" t="s">
        <v>458</v>
      </c>
      <c r="C587" s="31"/>
      <c r="D587" s="126">
        <v>73000</v>
      </c>
      <c r="E587" s="15"/>
      <c r="F587" s="232"/>
    </row>
    <row r="588" spans="1:6" x14ac:dyDescent="0.25">
      <c r="A588" s="10" t="s">
        <v>459</v>
      </c>
      <c r="B588" s="19" t="s">
        <v>460</v>
      </c>
      <c r="C588" s="31"/>
      <c r="D588" s="126">
        <v>116000</v>
      </c>
      <c r="E588" s="15"/>
      <c r="F588" s="3"/>
    </row>
    <row r="589" spans="1:6" x14ac:dyDescent="0.25">
      <c r="A589" s="10" t="s">
        <v>461</v>
      </c>
      <c r="B589" s="19" t="s">
        <v>462</v>
      </c>
      <c r="C589" s="31"/>
      <c r="D589" s="126">
        <v>12000</v>
      </c>
      <c r="E589" s="15"/>
      <c r="F589" s="71"/>
    </row>
    <row r="590" spans="1:6" x14ac:dyDescent="0.25">
      <c r="A590" s="10" t="s">
        <v>463</v>
      </c>
      <c r="B590" s="151" t="s">
        <v>464</v>
      </c>
      <c r="C590" s="31"/>
      <c r="D590" s="126">
        <v>1700</v>
      </c>
      <c r="E590" s="15"/>
      <c r="F590" s="47"/>
    </row>
    <row r="591" spans="1:6" x14ac:dyDescent="0.25">
      <c r="A591" s="10" t="s">
        <v>465</v>
      </c>
      <c r="B591" s="151" t="s">
        <v>466</v>
      </c>
      <c r="C591" s="31"/>
      <c r="D591" s="126">
        <v>4675.16</v>
      </c>
      <c r="E591" s="15"/>
      <c r="F591" s="47"/>
    </row>
    <row r="592" spans="1:6" x14ac:dyDescent="0.25">
      <c r="A592" s="10" t="s">
        <v>467</v>
      </c>
      <c r="B592" s="151" t="s">
        <v>468</v>
      </c>
      <c r="C592" s="31"/>
      <c r="D592" s="126">
        <v>77900</v>
      </c>
      <c r="E592" s="15"/>
      <c r="F592" s="20"/>
    </row>
    <row r="593" spans="1:6" x14ac:dyDescent="0.25">
      <c r="A593" s="10" t="s">
        <v>469</v>
      </c>
      <c r="B593" s="151" t="s">
        <v>470</v>
      </c>
      <c r="C593" s="31"/>
      <c r="D593" s="126">
        <v>2200</v>
      </c>
      <c r="E593" s="15"/>
      <c r="F593" s="20"/>
    </row>
    <row r="594" spans="1:6" x14ac:dyDescent="0.25">
      <c r="A594" s="10" t="s">
        <v>471</v>
      </c>
      <c r="B594" s="152" t="s">
        <v>472</v>
      </c>
      <c r="C594" s="31"/>
      <c r="D594" s="126">
        <v>700</v>
      </c>
      <c r="E594" s="15"/>
      <c r="F594" s="20"/>
    </row>
    <row r="595" spans="1:6" x14ac:dyDescent="0.25">
      <c r="A595" s="10" t="s">
        <v>473</v>
      </c>
      <c r="B595" s="152" t="s">
        <v>474</v>
      </c>
      <c r="C595" s="31"/>
      <c r="D595" s="126">
        <v>7000</v>
      </c>
      <c r="E595" s="15"/>
      <c r="F595" s="20"/>
    </row>
    <row r="596" spans="1:6" x14ac:dyDescent="0.25">
      <c r="A596" s="10" t="s">
        <v>475</v>
      </c>
      <c r="B596" s="34" t="s">
        <v>476</v>
      </c>
      <c r="C596" s="31"/>
      <c r="D596" s="126">
        <f>SUM(C597:C599)</f>
        <v>16000</v>
      </c>
      <c r="E596" s="15"/>
      <c r="F596" s="15"/>
    </row>
    <row r="597" spans="1:6" x14ac:dyDescent="0.25">
      <c r="A597" s="10"/>
      <c r="B597" s="30" t="s">
        <v>477</v>
      </c>
      <c r="C597" s="75">
        <v>8500</v>
      </c>
      <c r="D597" s="126"/>
      <c r="E597" s="15"/>
      <c r="F597" s="20"/>
    </row>
    <row r="598" spans="1:6" x14ac:dyDescent="0.25">
      <c r="A598" s="10"/>
      <c r="B598" s="30" t="s">
        <v>478</v>
      </c>
      <c r="C598" s="75">
        <v>3000</v>
      </c>
      <c r="D598" s="14"/>
      <c r="E598" s="13"/>
      <c r="F598" s="20"/>
    </row>
    <row r="599" spans="1:6" x14ac:dyDescent="0.25">
      <c r="A599" s="10"/>
      <c r="B599" s="30" t="s">
        <v>479</v>
      </c>
      <c r="C599" s="75">
        <v>4500</v>
      </c>
      <c r="D599" s="14"/>
      <c r="E599" s="13"/>
      <c r="F599" s="20"/>
    </row>
    <row r="600" spans="1:6" ht="13" x14ac:dyDescent="0.3">
      <c r="A600" s="10" t="s">
        <v>480</v>
      </c>
      <c r="B600" s="34" t="s">
        <v>481</v>
      </c>
      <c r="C600" s="153"/>
      <c r="D600" s="126">
        <f>SUM(C601:C604)</f>
        <v>21700</v>
      </c>
      <c r="E600" s="15"/>
      <c r="F600" s="26"/>
    </row>
    <row r="601" spans="1:6" x14ac:dyDescent="0.25">
      <c r="A601" s="10"/>
      <c r="B601" s="30" t="s">
        <v>482</v>
      </c>
      <c r="C601" s="75">
        <v>12500</v>
      </c>
      <c r="D601" s="14"/>
      <c r="E601" s="13"/>
      <c r="F601" s="31"/>
    </row>
    <row r="602" spans="1:6" x14ac:dyDescent="0.25">
      <c r="A602" s="10"/>
      <c r="B602" s="190" t="s">
        <v>483</v>
      </c>
      <c r="C602" s="75">
        <v>7000</v>
      </c>
      <c r="D602" s="14"/>
      <c r="E602" s="13"/>
      <c r="F602" s="31"/>
    </row>
    <row r="603" spans="1:6" x14ac:dyDescent="0.25">
      <c r="A603" s="10"/>
      <c r="B603" s="190" t="s">
        <v>484</v>
      </c>
      <c r="C603" s="75">
        <v>700</v>
      </c>
      <c r="D603" s="14"/>
      <c r="E603" s="13"/>
      <c r="F603" s="31"/>
    </row>
    <row r="604" spans="1:6" x14ac:dyDescent="0.25">
      <c r="A604" s="10"/>
      <c r="B604" s="206" t="s">
        <v>485</v>
      </c>
      <c r="C604" s="75">
        <v>1500</v>
      </c>
      <c r="D604" s="14"/>
      <c r="E604" s="13"/>
      <c r="F604" s="31"/>
    </row>
    <row r="605" spans="1:6" x14ac:dyDescent="0.25">
      <c r="A605" s="10" t="s">
        <v>486</v>
      </c>
      <c r="B605" s="154" t="s">
        <v>487</v>
      </c>
      <c r="C605" s="31"/>
      <c r="D605" s="126">
        <f>SUM(C606:C611)</f>
        <v>25096.899999999998</v>
      </c>
      <c r="E605" s="15"/>
      <c r="F605" s="31"/>
    </row>
    <row r="606" spans="1:6" x14ac:dyDescent="0.25">
      <c r="A606" s="10"/>
      <c r="B606" s="30" t="s">
        <v>488</v>
      </c>
      <c r="C606" s="75">
        <v>1100</v>
      </c>
      <c r="D606" s="14"/>
      <c r="E606" s="13"/>
      <c r="F606" s="31"/>
    </row>
    <row r="607" spans="1:6" x14ac:dyDescent="0.25">
      <c r="A607" s="10"/>
      <c r="B607" s="30" t="s">
        <v>489</v>
      </c>
      <c r="C607" s="75">
        <v>750</v>
      </c>
      <c r="D607" s="14"/>
      <c r="E607" s="13"/>
      <c r="F607" s="31"/>
    </row>
    <row r="608" spans="1:6" x14ac:dyDescent="0.25">
      <c r="A608" s="10"/>
      <c r="B608" s="30" t="s">
        <v>490</v>
      </c>
      <c r="C608" s="75">
        <v>17435.73</v>
      </c>
      <c r="D608" s="126"/>
      <c r="E608" s="15"/>
      <c r="F608" s="31"/>
    </row>
    <row r="609" spans="1:6" x14ac:dyDescent="0.25">
      <c r="A609" s="1"/>
      <c r="B609" s="187" t="s">
        <v>491</v>
      </c>
      <c r="C609" s="75">
        <v>1181.51</v>
      </c>
      <c r="D609" s="126"/>
      <c r="E609" s="15"/>
      <c r="F609" s="31"/>
    </row>
    <row r="610" spans="1:6" x14ac:dyDescent="0.25">
      <c r="A610" s="10"/>
      <c r="B610" s="30" t="s">
        <v>492</v>
      </c>
      <c r="C610" s="75">
        <v>1129.6600000000001</v>
      </c>
      <c r="D610" s="186"/>
      <c r="E610" s="246"/>
      <c r="F610" s="31"/>
    </row>
    <row r="611" spans="1:6" x14ac:dyDescent="0.25">
      <c r="A611" s="10"/>
      <c r="B611" s="190" t="s">
        <v>493</v>
      </c>
      <c r="C611" s="75">
        <v>3500</v>
      </c>
      <c r="D611" s="14"/>
      <c r="E611" s="13"/>
      <c r="F611" s="31"/>
    </row>
    <row r="612" spans="1:6" x14ac:dyDescent="0.25">
      <c r="A612" s="10" t="s">
        <v>494</v>
      </c>
      <c r="B612" s="34" t="s">
        <v>495</v>
      </c>
      <c r="C612" s="153"/>
      <c r="D612" s="126">
        <f>SUM(C613:C616)</f>
        <v>29800</v>
      </c>
      <c r="E612" s="15"/>
      <c r="F612" s="31"/>
    </row>
    <row r="613" spans="1:6" x14ac:dyDescent="0.25">
      <c r="A613" s="10"/>
      <c r="B613" s="30" t="s">
        <v>496</v>
      </c>
      <c r="C613" s="75">
        <v>4500</v>
      </c>
      <c r="D613" s="14"/>
      <c r="E613" s="13"/>
      <c r="F613" s="31"/>
    </row>
    <row r="614" spans="1:6" x14ac:dyDescent="0.25">
      <c r="A614" s="10"/>
      <c r="B614" s="30" t="s">
        <v>497</v>
      </c>
      <c r="C614" s="75">
        <v>20000</v>
      </c>
      <c r="D614" s="124"/>
      <c r="E614" s="40"/>
      <c r="F614" s="15"/>
    </row>
    <row r="615" spans="1:6" x14ac:dyDescent="0.25">
      <c r="A615" s="10"/>
      <c r="B615" s="30" t="s">
        <v>498</v>
      </c>
      <c r="C615" s="20">
        <v>800</v>
      </c>
      <c r="D615" s="124"/>
      <c r="E615" s="40"/>
      <c r="F615" s="15"/>
    </row>
    <row r="616" spans="1:6" x14ac:dyDescent="0.25">
      <c r="A616" s="10"/>
      <c r="B616" s="30" t="s">
        <v>665</v>
      </c>
      <c r="C616" s="20">
        <v>4500</v>
      </c>
      <c r="D616" s="124"/>
      <c r="E616" s="40"/>
      <c r="F616" s="31"/>
    </row>
    <row r="617" spans="1:6" ht="13" x14ac:dyDescent="0.3">
      <c r="A617" s="10" t="s">
        <v>499</v>
      </c>
      <c r="B617" s="34" t="s">
        <v>500</v>
      </c>
      <c r="C617" s="58"/>
      <c r="D617" s="126">
        <v>5000</v>
      </c>
      <c r="E617" s="227"/>
      <c r="F617" s="15"/>
    </row>
    <row r="618" spans="1:6" x14ac:dyDescent="0.25">
      <c r="A618" s="10"/>
      <c r="B618" s="30" t="s">
        <v>501</v>
      </c>
      <c r="C618" s="20"/>
      <c r="D618" s="49"/>
      <c r="E618" s="31"/>
      <c r="F618" s="15"/>
    </row>
    <row r="619" spans="1:6" x14ac:dyDescent="0.25">
      <c r="A619" s="10" t="s">
        <v>502</v>
      </c>
      <c r="B619" s="34" t="s">
        <v>503</v>
      </c>
      <c r="C619" s="153"/>
      <c r="D619" s="126">
        <f>C620</f>
        <v>10000</v>
      </c>
      <c r="E619" s="15"/>
      <c r="F619" s="15"/>
    </row>
    <row r="620" spans="1:6" x14ac:dyDescent="0.25">
      <c r="A620" s="10"/>
      <c r="B620" s="30" t="s">
        <v>504</v>
      </c>
      <c r="C620" s="20">
        <v>10000</v>
      </c>
      <c r="D620" s="278"/>
      <c r="E620" s="247"/>
      <c r="F620" s="15"/>
    </row>
    <row r="621" spans="1:6" x14ac:dyDescent="0.25">
      <c r="A621" s="10" t="s">
        <v>505</v>
      </c>
      <c r="B621" s="155" t="s">
        <v>506</v>
      </c>
      <c r="C621" s="31"/>
      <c r="D621" s="126">
        <v>5000</v>
      </c>
      <c r="E621" s="15"/>
      <c r="F621" s="31"/>
    </row>
    <row r="622" spans="1:6" x14ac:dyDescent="0.25">
      <c r="A622" s="10" t="s">
        <v>507</v>
      </c>
      <c r="B622" s="155" t="s">
        <v>508</v>
      </c>
      <c r="C622" s="31"/>
      <c r="D622" s="126">
        <f>SUM(C623:C627)</f>
        <v>31650</v>
      </c>
      <c r="E622" s="15"/>
      <c r="F622" s="15"/>
    </row>
    <row r="623" spans="1:6" x14ac:dyDescent="0.25">
      <c r="A623" s="10"/>
      <c r="B623" s="30" t="s">
        <v>509</v>
      </c>
      <c r="C623" s="75">
        <v>350</v>
      </c>
      <c r="D623" s="124"/>
      <c r="E623" s="40"/>
      <c r="F623" s="15"/>
    </row>
    <row r="624" spans="1:6" x14ac:dyDescent="0.25">
      <c r="A624" s="10"/>
      <c r="B624" s="30" t="s">
        <v>510</v>
      </c>
      <c r="C624" s="75">
        <v>1000</v>
      </c>
      <c r="D624" s="14"/>
      <c r="E624" s="13"/>
      <c r="F624" s="31"/>
    </row>
    <row r="625" spans="1:6" x14ac:dyDescent="0.25">
      <c r="A625" s="10"/>
      <c r="B625" s="30" t="s">
        <v>511</v>
      </c>
      <c r="C625" s="75">
        <v>17000</v>
      </c>
      <c r="D625" s="124"/>
      <c r="E625" s="40"/>
      <c r="F625" s="31"/>
    </row>
    <row r="626" spans="1:6" x14ac:dyDescent="0.25">
      <c r="A626" s="10"/>
      <c r="B626" s="30" t="s">
        <v>512</v>
      </c>
      <c r="C626" s="75">
        <v>10300</v>
      </c>
      <c r="D626" s="14"/>
      <c r="E626" s="13"/>
      <c r="F626" s="101"/>
    </row>
    <row r="627" spans="1:6" x14ac:dyDescent="0.25">
      <c r="A627" s="10"/>
      <c r="B627" s="30" t="s">
        <v>513</v>
      </c>
      <c r="C627" s="75">
        <v>3000</v>
      </c>
      <c r="D627" s="14"/>
      <c r="E627" s="13"/>
      <c r="F627" s="15"/>
    </row>
    <row r="628" spans="1:6" x14ac:dyDescent="0.25">
      <c r="A628" s="10" t="s">
        <v>514</v>
      </c>
      <c r="B628" s="155" t="s">
        <v>736</v>
      </c>
      <c r="C628" s="31"/>
      <c r="D628" s="126">
        <v>4000</v>
      </c>
      <c r="E628" s="15"/>
      <c r="F628" s="31"/>
    </row>
    <row r="629" spans="1:6" x14ac:dyDescent="0.25">
      <c r="A629" s="10"/>
      <c r="B629" s="156" t="s">
        <v>515</v>
      </c>
      <c r="C629" s="75"/>
      <c r="D629" s="14"/>
      <c r="E629" s="13"/>
      <c r="F629" s="15"/>
    </row>
    <row r="630" spans="1:6" x14ac:dyDescent="0.25">
      <c r="A630" s="10" t="s">
        <v>516</v>
      </c>
      <c r="B630" s="209" t="s">
        <v>517</v>
      </c>
      <c r="C630" s="31"/>
      <c r="D630" s="126">
        <v>1500</v>
      </c>
      <c r="E630" s="15"/>
      <c r="F630" s="15"/>
    </row>
    <row r="631" spans="1:6" x14ac:dyDescent="0.25">
      <c r="A631" s="10" t="s">
        <v>518</v>
      </c>
      <c r="B631" s="210" t="s">
        <v>519</v>
      </c>
      <c r="C631" s="31"/>
      <c r="D631" s="126">
        <v>2000</v>
      </c>
      <c r="E631" s="15"/>
      <c r="F631" s="15"/>
    </row>
    <row r="632" spans="1:6" x14ac:dyDescent="0.25">
      <c r="A632" s="10" t="s">
        <v>520</v>
      </c>
      <c r="B632" s="210" t="s">
        <v>521</v>
      </c>
      <c r="C632" s="31"/>
      <c r="D632" s="126">
        <v>1800</v>
      </c>
      <c r="E632" s="15"/>
      <c r="F632" s="15"/>
    </row>
    <row r="633" spans="1:6" x14ac:dyDescent="0.25">
      <c r="A633" s="228" t="s">
        <v>726</v>
      </c>
      <c r="B633" s="210" t="s">
        <v>682</v>
      </c>
      <c r="C633" s="31"/>
      <c r="D633" s="126">
        <v>25000</v>
      </c>
      <c r="E633" s="227"/>
      <c r="F633" s="15"/>
    </row>
    <row r="634" spans="1:6" x14ac:dyDescent="0.25">
      <c r="A634" s="10" t="s">
        <v>522</v>
      </c>
      <c r="B634" s="157" t="s">
        <v>523</v>
      </c>
      <c r="C634" s="31"/>
      <c r="D634" s="126">
        <v>12000</v>
      </c>
      <c r="E634" s="15"/>
      <c r="F634" s="15"/>
    </row>
    <row r="635" spans="1:6" x14ac:dyDescent="0.25">
      <c r="A635" s="10" t="s">
        <v>524</v>
      </c>
      <c r="B635" s="42" t="s">
        <v>525</v>
      </c>
      <c r="C635" s="31"/>
      <c r="D635" s="126">
        <v>10000</v>
      </c>
      <c r="E635" s="227"/>
      <c r="F635" s="15"/>
    </row>
    <row r="636" spans="1:6" x14ac:dyDescent="0.25">
      <c r="A636" s="10" t="s">
        <v>526</v>
      </c>
      <c r="B636" s="36" t="s">
        <v>527</v>
      </c>
      <c r="C636" s="15"/>
      <c r="D636" s="126">
        <f>SUM(C637:C640)</f>
        <v>21600</v>
      </c>
      <c r="E636" s="15"/>
      <c r="F636" s="15"/>
    </row>
    <row r="637" spans="1:6" x14ac:dyDescent="0.25">
      <c r="A637" s="10"/>
      <c r="B637" s="30" t="s">
        <v>528</v>
      </c>
      <c r="C637" s="75">
        <v>10000</v>
      </c>
      <c r="D637" s="14"/>
      <c r="E637" s="13"/>
      <c r="F637" s="15"/>
    </row>
    <row r="638" spans="1:6" x14ac:dyDescent="0.25">
      <c r="A638" s="10"/>
      <c r="B638" s="30" t="s">
        <v>529</v>
      </c>
      <c r="C638" s="75">
        <v>8900</v>
      </c>
      <c r="D638" s="124"/>
      <c r="E638" s="40"/>
      <c r="F638" s="31"/>
    </row>
    <row r="639" spans="1:6" x14ac:dyDescent="0.25">
      <c r="A639" s="10"/>
      <c r="B639" s="30" t="s">
        <v>530</v>
      </c>
      <c r="C639" s="75">
        <v>1900</v>
      </c>
      <c r="D639" s="124"/>
      <c r="E639" s="40"/>
      <c r="F639" s="31"/>
    </row>
    <row r="640" spans="1:6" x14ac:dyDescent="0.25">
      <c r="A640" s="10"/>
      <c r="B640" s="30" t="s">
        <v>531</v>
      </c>
      <c r="C640" s="75">
        <v>800</v>
      </c>
      <c r="D640" s="14"/>
      <c r="E640" s="13"/>
      <c r="F640" s="15"/>
    </row>
    <row r="641" spans="1:6" x14ac:dyDescent="0.25">
      <c r="A641" s="10" t="s">
        <v>532</v>
      </c>
      <c r="B641" s="42" t="s">
        <v>533</v>
      </c>
      <c r="C641" s="15"/>
      <c r="D641" s="126">
        <v>970</v>
      </c>
      <c r="E641" s="15"/>
      <c r="F641" s="31"/>
    </row>
    <row r="642" spans="1:6" x14ac:dyDescent="0.25">
      <c r="A642" s="10" t="s">
        <v>534</v>
      </c>
      <c r="B642" s="157" t="s">
        <v>535</v>
      </c>
      <c r="C642" s="15"/>
      <c r="D642" s="126">
        <v>2000</v>
      </c>
      <c r="E642" s="15"/>
      <c r="F642" s="15"/>
    </row>
    <row r="643" spans="1:6" x14ac:dyDescent="0.25">
      <c r="A643" s="10" t="s">
        <v>536</v>
      </c>
      <c r="B643" s="158" t="s">
        <v>537</v>
      </c>
      <c r="C643" s="15"/>
      <c r="D643" s="126">
        <f>SUM(C644:C645)</f>
        <v>12500</v>
      </c>
      <c r="E643" s="15"/>
      <c r="F643" s="15"/>
    </row>
    <row r="644" spans="1:6" x14ac:dyDescent="0.25">
      <c r="A644" s="1"/>
      <c r="B644" s="30" t="s">
        <v>538</v>
      </c>
      <c r="C644" s="15">
        <v>11500</v>
      </c>
      <c r="D644" s="14"/>
      <c r="E644" s="13"/>
      <c r="F644" s="31"/>
    </row>
    <row r="645" spans="1:6" x14ac:dyDescent="0.25">
      <c r="A645" s="10"/>
      <c r="B645" s="190" t="s">
        <v>539</v>
      </c>
      <c r="C645" s="75">
        <v>1000</v>
      </c>
      <c r="D645" s="14"/>
      <c r="E645" s="13"/>
      <c r="F645" s="20"/>
    </row>
    <row r="646" spans="1:6" x14ac:dyDescent="0.25">
      <c r="A646" s="10"/>
      <c r="B646" s="156" t="s">
        <v>540</v>
      </c>
      <c r="C646" s="75"/>
      <c r="D646" s="14"/>
      <c r="E646" s="13"/>
      <c r="F646" s="31"/>
    </row>
    <row r="647" spans="1:6" x14ac:dyDescent="0.25">
      <c r="A647" s="10" t="s">
        <v>541</v>
      </c>
      <c r="B647" s="30" t="s">
        <v>542</v>
      </c>
      <c r="C647" s="31"/>
      <c r="D647" s="126">
        <v>1000</v>
      </c>
      <c r="E647" s="15"/>
      <c r="F647" s="31"/>
    </row>
    <row r="648" spans="1:6" x14ac:dyDescent="0.25">
      <c r="A648" s="10" t="s">
        <v>543</v>
      </c>
      <c r="B648" s="190" t="s">
        <v>544</v>
      </c>
      <c r="C648" s="229"/>
      <c r="D648" s="126">
        <v>3000</v>
      </c>
      <c r="E648" s="227"/>
      <c r="F648" s="31"/>
    </row>
    <row r="649" spans="1:6" x14ac:dyDescent="0.25">
      <c r="A649" s="10" t="s">
        <v>545</v>
      </c>
      <c r="B649" s="190" t="s">
        <v>546</v>
      </c>
      <c r="C649" s="31"/>
      <c r="D649" s="126">
        <v>1000</v>
      </c>
      <c r="E649" s="15"/>
      <c r="F649" s="31"/>
    </row>
    <row r="650" spans="1:6" x14ac:dyDescent="0.25">
      <c r="A650" s="10" t="s">
        <v>547</v>
      </c>
      <c r="B650" s="158" t="s">
        <v>548</v>
      </c>
      <c r="C650" s="31"/>
      <c r="D650" s="126">
        <v>2800</v>
      </c>
      <c r="E650" s="15"/>
      <c r="F650" s="15"/>
    </row>
    <row r="651" spans="1:6" x14ac:dyDescent="0.25">
      <c r="A651" s="10"/>
      <c r="B651" s="190" t="s">
        <v>549</v>
      </c>
      <c r="C651" s="28"/>
      <c r="D651" s="126"/>
      <c r="E651" s="15"/>
      <c r="F651" s="15"/>
    </row>
    <row r="652" spans="1:6" x14ac:dyDescent="0.25">
      <c r="A652" s="10"/>
      <c r="B652" s="190" t="s">
        <v>550</v>
      </c>
      <c r="C652" s="41"/>
      <c r="D652" s="14"/>
      <c r="E652" s="13"/>
      <c r="F652" s="31"/>
    </row>
    <row r="653" spans="1:6" x14ac:dyDescent="0.25">
      <c r="A653" s="10"/>
      <c r="B653" s="158" t="s">
        <v>659</v>
      </c>
      <c r="C653" s="39"/>
      <c r="D653" s="186"/>
      <c r="E653" s="246"/>
      <c r="F653" s="20"/>
    </row>
    <row r="654" spans="1:6" x14ac:dyDescent="0.25">
      <c r="A654" s="10" t="s">
        <v>551</v>
      </c>
      <c r="B654" s="190" t="s">
        <v>552</v>
      </c>
      <c r="C654" s="31"/>
      <c r="D654" s="126">
        <v>100</v>
      </c>
      <c r="E654" s="15"/>
      <c r="F654" s="28"/>
    </row>
    <row r="655" spans="1:6" x14ac:dyDescent="0.25">
      <c r="A655" s="10" t="s">
        <v>553</v>
      </c>
      <c r="B655" s="190" t="s">
        <v>554</v>
      </c>
      <c r="C655" s="31"/>
      <c r="D655" s="126">
        <v>4000</v>
      </c>
      <c r="E655" s="227"/>
      <c r="F655" s="28"/>
    </row>
    <row r="656" spans="1:6" x14ac:dyDescent="0.25">
      <c r="A656" s="10"/>
      <c r="B656" s="42" t="s">
        <v>677</v>
      </c>
      <c r="C656" s="31"/>
      <c r="D656" s="126"/>
      <c r="E656" s="15"/>
      <c r="F656" s="20"/>
    </row>
    <row r="657" spans="1:6" x14ac:dyDescent="0.25">
      <c r="A657" s="10" t="s">
        <v>678</v>
      </c>
      <c r="B657" s="190" t="s">
        <v>679</v>
      </c>
      <c r="D657" s="126">
        <v>4000</v>
      </c>
      <c r="E657" s="15"/>
      <c r="F657" s="31"/>
    </row>
    <row r="658" spans="1:6" x14ac:dyDescent="0.25">
      <c r="A658" s="10"/>
      <c r="B658" s="159" t="s">
        <v>555</v>
      </c>
      <c r="C658" s="44"/>
      <c r="E658" s="45">
        <f>E584</f>
        <v>645492.06000000006</v>
      </c>
      <c r="F658" s="31"/>
    </row>
    <row r="659" spans="1:6" x14ac:dyDescent="0.25">
      <c r="A659" s="10"/>
      <c r="B659" s="160"/>
      <c r="C659" s="20"/>
      <c r="D659" s="20"/>
      <c r="E659" s="20"/>
    </row>
    <row r="660" spans="1:6" x14ac:dyDescent="0.25">
      <c r="A660" s="282" t="s">
        <v>556</v>
      </c>
      <c r="B660" s="282"/>
      <c r="C660" s="52"/>
      <c r="D660" s="52"/>
      <c r="E660" s="52"/>
    </row>
    <row r="661" spans="1:6" x14ac:dyDescent="0.25">
      <c r="A661" s="279"/>
      <c r="B661" s="279"/>
      <c r="C661" s="28"/>
      <c r="D661" s="28"/>
      <c r="E661" s="28"/>
      <c r="F661" s="20"/>
    </row>
    <row r="662" spans="1:6" x14ac:dyDescent="0.25">
      <c r="A662" s="10"/>
      <c r="B662" s="11" t="s">
        <v>3</v>
      </c>
      <c r="C662" s="28"/>
      <c r="D662" s="28"/>
      <c r="E662" s="28"/>
      <c r="F662" s="20"/>
    </row>
    <row r="663" spans="1:6" x14ac:dyDescent="0.25">
      <c r="A663" s="10"/>
      <c r="B663" s="12" t="s">
        <v>557</v>
      </c>
      <c r="C663" s="28"/>
      <c r="D663" s="28"/>
      <c r="E663" s="28"/>
      <c r="F663" s="31"/>
    </row>
    <row r="664" spans="1:6" x14ac:dyDescent="0.25">
      <c r="A664" s="10"/>
      <c r="B664" s="12" t="s">
        <v>558</v>
      </c>
      <c r="C664" s="4"/>
      <c r="D664" s="4"/>
      <c r="E664" s="4"/>
      <c r="F664" s="31"/>
    </row>
    <row r="665" spans="1:6" x14ac:dyDescent="0.25">
      <c r="A665" s="10"/>
      <c r="B665" s="12" t="s">
        <v>559</v>
      </c>
      <c r="C665" s="69"/>
      <c r="D665" s="69">
        <f>E677</f>
        <v>37700</v>
      </c>
      <c r="E665" s="69"/>
      <c r="F665" s="31"/>
    </row>
    <row r="666" spans="1:6" x14ac:dyDescent="0.25">
      <c r="A666" s="10"/>
      <c r="B666" s="12" t="s">
        <v>560</v>
      </c>
      <c r="C666" s="3"/>
      <c r="D666" s="253"/>
      <c r="E666" s="3"/>
      <c r="F666" s="31"/>
    </row>
    <row r="667" spans="1:6" x14ac:dyDescent="0.25">
      <c r="A667" s="10"/>
      <c r="B667" s="17"/>
      <c r="C667" s="47"/>
      <c r="D667" s="47"/>
      <c r="E667" s="47"/>
      <c r="F667" s="31"/>
    </row>
    <row r="668" spans="1:6" x14ac:dyDescent="0.25">
      <c r="A668" s="10"/>
      <c r="B668" s="11" t="s">
        <v>10</v>
      </c>
      <c r="C668" s="47"/>
      <c r="D668" s="47"/>
      <c r="E668" s="47"/>
      <c r="F668" s="28"/>
    </row>
    <row r="669" spans="1:6" x14ac:dyDescent="0.25">
      <c r="A669" s="10"/>
      <c r="B669" s="21" t="s">
        <v>561</v>
      </c>
      <c r="C669" s="71"/>
      <c r="D669" s="71"/>
      <c r="E669" s="71"/>
      <c r="F669" s="35"/>
    </row>
    <row r="670" spans="1:6" x14ac:dyDescent="0.25">
      <c r="A670" s="10"/>
      <c r="B670" s="21" t="s">
        <v>562</v>
      </c>
      <c r="C670" s="47"/>
      <c r="D670" s="47"/>
      <c r="E670" s="47"/>
      <c r="F670" s="31"/>
    </row>
    <row r="671" spans="1:6" x14ac:dyDescent="0.25">
      <c r="A671" s="10"/>
      <c r="B671" s="21" t="s">
        <v>563</v>
      </c>
      <c r="C671" s="20"/>
      <c r="D671" s="20"/>
      <c r="E671" s="20"/>
      <c r="F671" s="31"/>
    </row>
    <row r="672" spans="1:6" x14ac:dyDescent="0.25">
      <c r="A672" s="10"/>
      <c r="B672" s="21" t="s">
        <v>564</v>
      </c>
      <c r="C672" s="20"/>
      <c r="D672" s="20"/>
      <c r="E672" s="20"/>
      <c r="F672" s="31"/>
    </row>
    <row r="673" spans="1:6" x14ac:dyDescent="0.25">
      <c r="A673" s="10"/>
      <c r="B673" s="21" t="s">
        <v>565</v>
      </c>
      <c r="C673" s="20"/>
      <c r="D673" s="20"/>
      <c r="E673" s="20"/>
      <c r="F673" s="31"/>
    </row>
    <row r="674" spans="1:6" ht="23" x14ac:dyDescent="0.25">
      <c r="A674" s="10"/>
      <c r="B674" s="21" t="s">
        <v>566</v>
      </c>
      <c r="C674" s="20"/>
      <c r="D674" s="20"/>
      <c r="E674" s="20"/>
      <c r="F674" s="31"/>
    </row>
    <row r="675" spans="1:6" x14ac:dyDescent="0.25">
      <c r="A675" s="10"/>
      <c r="B675" s="21"/>
      <c r="C675" s="20"/>
      <c r="D675" s="20"/>
      <c r="E675" s="20"/>
      <c r="F675" s="20"/>
    </row>
    <row r="676" spans="1:6" x14ac:dyDescent="0.25">
      <c r="A676" s="10"/>
      <c r="B676" s="11" t="s">
        <v>16</v>
      </c>
      <c r="C676" s="20"/>
      <c r="D676" s="20"/>
      <c r="E676" s="20"/>
      <c r="F676" s="28"/>
    </row>
    <row r="677" spans="1:6" ht="13" x14ac:dyDescent="0.3">
      <c r="A677" s="10"/>
      <c r="B677" s="50" t="s">
        <v>559</v>
      </c>
      <c r="C677" s="24"/>
      <c r="E677" s="25">
        <f>SUM(D678:D682)</f>
        <v>37700</v>
      </c>
      <c r="F677" s="28"/>
    </row>
    <row r="678" spans="1:6" x14ac:dyDescent="0.25">
      <c r="A678" s="10" t="s">
        <v>567</v>
      </c>
      <c r="B678" s="21" t="s">
        <v>660</v>
      </c>
      <c r="C678" s="31"/>
      <c r="D678" s="126">
        <f>SUM(C679:C681)</f>
        <v>15700</v>
      </c>
      <c r="E678" s="15"/>
      <c r="F678" s="28"/>
    </row>
    <row r="679" spans="1:6" x14ac:dyDescent="0.25">
      <c r="A679" s="1"/>
      <c r="B679" s="161" t="s">
        <v>568</v>
      </c>
      <c r="C679" s="75">
        <v>10500</v>
      </c>
      <c r="D679" s="186"/>
      <c r="E679" s="244"/>
      <c r="F679" s="28"/>
    </row>
    <row r="680" spans="1:6" x14ac:dyDescent="0.25">
      <c r="A680" s="1"/>
      <c r="B680" s="161" t="s">
        <v>569</v>
      </c>
      <c r="C680" s="20">
        <v>4500</v>
      </c>
      <c r="D680" s="186"/>
      <c r="E680" s="244"/>
      <c r="F680" s="4"/>
    </row>
    <row r="681" spans="1:6" x14ac:dyDescent="0.25">
      <c r="A681" s="1"/>
      <c r="B681" s="161" t="s">
        <v>570</v>
      </c>
      <c r="C681" s="20">
        <v>700</v>
      </c>
      <c r="D681" s="186"/>
      <c r="E681" s="244"/>
      <c r="F681" s="70"/>
    </row>
    <row r="682" spans="1:6" x14ac:dyDescent="0.25">
      <c r="A682" s="10" t="s">
        <v>571</v>
      </c>
      <c r="B682" s="21" t="s">
        <v>661</v>
      </c>
      <c r="C682" s="31"/>
      <c r="D682" s="126">
        <v>22000</v>
      </c>
      <c r="E682" s="15"/>
      <c r="F682" s="3"/>
    </row>
    <row r="683" spans="1:6" x14ac:dyDescent="0.25">
      <c r="A683" s="1"/>
      <c r="C683" s="162"/>
      <c r="D683" s="186"/>
      <c r="E683" s="162"/>
      <c r="F683" s="47"/>
    </row>
    <row r="684" spans="1:6" x14ac:dyDescent="0.25">
      <c r="A684" s="10"/>
      <c r="B684" s="159" t="s">
        <v>572</v>
      </c>
      <c r="C684" s="44"/>
      <c r="E684" s="45">
        <f>E677</f>
        <v>37700</v>
      </c>
      <c r="F684" s="47"/>
    </row>
    <row r="685" spans="1:6" x14ac:dyDescent="0.25">
      <c r="A685" s="1"/>
      <c r="C685" s="3"/>
      <c r="D685" s="253"/>
      <c r="E685" s="3"/>
      <c r="F685" s="71"/>
    </row>
    <row r="686" spans="1:6" x14ac:dyDescent="0.25">
      <c r="A686" s="8"/>
      <c r="B686" s="8" t="s">
        <v>573</v>
      </c>
      <c r="C686" s="8"/>
      <c r="D686" s="262"/>
      <c r="E686" s="235"/>
      <c r="F686" s="47"/>
    </row>
    <row r="687" spans="1:6" x14ac:dyDescent="0.25">
      <c r="A687" s="279"/>
      <c r="B687" s="279"/>
      <c r="C687" s="3"/>
      <c r="D687" s="253"/>
      <c r="E687" s="3"/>
      <c r="F687" s="20"/>
    </row>
    <row r="688" spans="1:6" x14ac:dyDescent="0.25">
      <c r="A688" s="10"/>
      <c r="B688" s="11" t="s">
        <v>3</v>
      </c>
      <c r="C688" s="28"/>
      <c r="D688" s="28"/>
      <c r="E688" s="28"/>
      <c r="F688" s="20"/>
    </row>
    <row r="689" spans="1:6" x14ac:dyDescent="0.25">
      <c r="A689" s="10"/>
      <c r="B689" s="12" t="s">
        <v>574</v>
      </c>
      <c r="C689" s="3"/>
      <c r="D689" s="253"/>
      <c r="E689" s="3"/>
      <c r="F689" s="20"/>
    </row>
    <row r="690" spans="1:6" x14ac:dyDescent="0.25">
      <c r="A690" s="10"/>
      <c r="B690" s="12" t="s">
        <v>575</v>
      </c>
      <c r="C690" s="4"/>
      <c r="D690" s="4"/>
      <c r="E690" s="4"/>
      <c r="F690" s="20"/>
    </row>
    <row r="691" spans="1:6" x14ac:dyDescent="0.25">
      <c r="A691" s="10"/>
      <c r="B691" s="12" t="s">
        <v>576</v>
      </c>
      <c r="C691" s="69"/>
      <c r="D691" s="69">
        <f>E698</f>
        <v>127000</v>
      </c>
      <c r="E691" s="69"/>
      <c r="F691" s="20"/>
    </row>
    <row r="692" spans="1:6" x14ac:dyDescent="0.25">
      <c r="A692" s="10"/>
      <c r="B692" s="12" t="s">
        <v>577</v>
      </c>
      <c r="C692" s="142"/>
      <c r="D692" s="142"/>
      <c r="E692" s="142"/>
      <c r="F692" s="20"/>
    </row>
    <row r="693" spans="1:6" ht="13" x14ac:dyDescent="0.3">
      <c r="A693" s="10"/>
      <c r="B693" s="17"/>
      <c r="C693" s="13"/>
      <c r="D693" s="13"/>
      <c r="E693" s="13"/>
      <c r="F693" s="26"/>
    </row>
    <row r="694" spans="1:6" x14ac:dyDescent="0.25">
      <c r="A694" s="10"/>
      <c r="B694" s="11" t="s">
        <v>10</v>
      </c>
      <c r="C694" s="13"/>
      <c r="D694" s="13"/>
      <c r="E694" s="13"/>
      <c r="F694" s="31"/>
    </row>
    <row r="695" spans="1:6" ht="23" x14ac:dyDescent="0.25">
      <c r="A695" s="10"/>
      <c r="B695" s="21" t="s">
        <v>578</v>
      </c>
      <c r="C695" s="13"/>
      <c r="D695" s="13"/>
      <c r="E695" s="13"/>
      <c r="F695" s="101"/>
    </row>
    <row r="696" spans="1:6" x14ac:dyDescent="0.25">
      <c r="A696" s="10"/>
      <c r="B696" s="21"/>
      <c r="C696" s="13"/>
      <c r="D696" s="13"/>
      <c r="E696" s="13"/>
      <c r="F696" s="101"/>
    </row>
    <row r="697" spans="1:6" x14ac:dyDescent="0.25">
      <c r="A697" s="10"/>
      <c r="B697" s="11" t="s">
        <v>16</v>
      </c>
      <c r="C697" s="164"/>
      <c r="D697" s="267"/>
      <c r="E697" s="164"/>
      <c r="F697" s="101"/>
    </row>
    <row r="698" spans="1:6" ht="13" x14ac:dyDescent="0.3">
      <c r="A698" s="10"/>
      <c r="B698" s="50" t="s">
        <v>576</v>
      </c>
      <c r="C698" s="117"/>
      <c r="E698" s="127">
        <f>D699</f>
        <v>127000</v>
      </c>
      <c r="F698" s="31"/>
    </row>
    <row r="699" spans="1:6" x14ac:dyDescent="0.25">
      <c r="A699" s="10" t="s">
        <v>579</v>
      </c>
      <c r="B699" s="19" t="s">
        <v>580</v>
      </c>
      <c r="C699" s="31"/>
      <c r="D699" s="126">
        <v>127000</v>
      </c>
      <c r="E699" s="15"/>
      <c r="F699" s="163"/>
    </row>
    <row r="700" spans="1:6" x14ac:dyDescent="0.25">
      <c r="A700" s="1"/>
      <c r="C700" s="166"/>
      <c r="D700" s="186"/>
      <c r="E700" s="166"/>
      <c r="F700" s="31"/>
    </row>
    <row r="701" spans="1:6" x14ac:dyDescent="0.25">
      <c r="A701" s="10"/>
      <c r="B701" s="159" t="s">
        <v>581</v>
      </c>
      <c r="C701" s="44"/>
      <c r="E701" s="45">
        <f>E698</f>
        <v>127000</v>
      </c>
      <c r="F701" s="3"/>
    </row>
    <row r="702" spans="1:6" x14ac:dyDescent="0.25">
      <c r="A702" s="1"/>
      <c r="F702" s="4"/>
    </row>
    <row r="703" spans="1:6" ht="18" x14ac:dyDescent="0.4">
      <c r="A703" s="95"/>
      <c r="B703" s="63" t="s">
        <v>582</v>
      </c>
      <c r="C703" s="96"/>
      <c r="E703" s="97">
        <f>E701+E684+E658+E561</f>
        <v>912349.06</v>
      </c>
      <c r="F703" s="3"/>
    </row>
    <row r="704" spans="1:6" ht="13" thickBot="1" x14ac:dyDescent="0.3">
      <c r="A704" s="1"/>
      <c r="F704" s="28"/>
    </row>
    <row r="705" spans="1:6" ht="20.5" thickBot="1" x14ac:dyDescent="0.45">
      <c r="A705" s="1"/>
      <c r="B705" s="168" t="s">
        <v>583</v>
      </c>
      <c r="C705" s="169"/>
      <c r="E705" s="170">
        <f>E703+E524+E456+E226+E122</f>
        <v>2842855.45</v>
      </c>
      <c r="F705" s="3"/>
    </row>
    <row r="706" spans="1:6" ht="17.5" x14ac:dyDescent="0.35">
      <c r="A706" s="1"/>
      <c r="B706" s="172" t="s">
        <v>584</v>
      </c>
      <c r="C706" s="173"/>
      <c r="E706" s="173">
        <f>'INGRESOS 2021 Enviar'!C63</f>
        <v>2842855.4499999997</v>
      </c>
      <c r="F706" s="4"/>
    </row>
    <row r="707" spans="1:6" ht="17.5" x14ac:dyDescent="0.35">
      <c r="A707" s="1"/>
      <c r="B707" s="175" t="s">
        <v>585</v>
      </c>
      <c r="C707" s="176"/>
      <c r="E707" s="176">
        <f>E706-E705</f>
        <v>0</v>
      </c>
      <c r="F707" s="70"/>
    </row>
    <row r="708" spans="1:6" x14ac:dyDescent="0.25">
      <c r="F708" s="144"/>
    </row>
    <row r="709" spans="1:6" x14ac:dyDescent="0.25">
      <c r="F709" s="15"/>
    </row>
    <row r="710" spans="1:6" x14ac:dyDescent="0.25">
      <c r="C710" s="18" t="s">
        <v>703</v>
      </c>
      <c r="D710" s="248">
        <f>SUM(D1:D709)/2</f>
        <v>2842855.45</v>
      </c>
      <c r="F710" s="15"/>
    </row>
    <row r="711" spans="1:6" x14ac:dyDescent="0.25">
      <c r="F711" s="15"/>
    </row>
    <row r="712" spans="1:6" x14ac:dyDescent="0.25">
      <c r="F712" s="15"/>
    </row>
    <row r="713" spans="1:6" x14ac:dyDescent="0.25">
      <c r="F713" s="165"/>
    </row>
    <row r="714" spans="1:6" ht="13" x14ac:dyDescent="0.3">
      <c r="F714" s="118"/>
    </row>
    <row r="715" spans="1:6" x14ac:dyDescent="0.25">
      <c r="F715" s="31"/>
    </row>
    <row r="716" spans="1:6" x14ac:dyDescent="0.25">
      <c r="F716" s="167"/>
    </row>
    <row r="717" spans="1:6" x14ac:dyDescent="0.25">
      <c r="F717" s="31"/>
    </row>
    <row r="718" spans="1:6" x14ac:dyDescent="0.25">
      <c r="F718" s="3"/>
    </row>
    <row r="719" spans="1:6" s="3" customFormat="1" ht="18" x14ac:dyDescent="0.4">
      <c r="D719" s="253"/>
      <c r="F719" s="98"/>
    </row>
    <row r="720" spans="1:6" s="3" customFormat="1" x14ac:dyDescent="0.25">
      <c r="D720" s="253"/>
    </row>
    <row r="721" spans="4:6" s="3" customFormat="1" ht="18" x14ac:dyDescent="0.4">
      <c r="D721" s="253"/>
      <c r="F721" s="171"/>
    </row>
    <row r="722" spans="4:6" s="3" customFormat="1" ht="17.5" x14ac:dyDescent="0.35">
      <c r="D722" s="253"/>
      <c r="F722" s="174"/>
    </row>
    <row r="723" spans="4:6" s="3" customFormat="1" x14ac:dyDescent="0.25">
      <c r="D723" s="253"/>
      <c r="F723" s="177"/>
    </row>
    <row r="724" spans="4:6" s="3" customFormat="1" x14ac:dyDescent="0.25">
      <c r="D724" s="253"/>
    </row>
    <row r="725" spans="4:6" s="3" customFormat="1" x14ac:dyDescent="0.25">
      <c r="D725" s="253"/>
    </row>
    <row r="726" spans="4:6" s="3" customFormat="1" x14ac:dyDescent="0.25">
      <c r="D726" s="253"/>
    </row>
    <row r="727" spans="4:6" s="3" customFormat="1" x14ac:dyDescent="0.25">
      <c r="D727" s="253"/>
    </row>
    <row r="728" spans="4:6" s="3" customFormat="1" x14ac:dyDescent="0.25">
      <c r="D728" s="253"/>
    </row>
    <row r="729" spans="4:6" s="3" customFormat="1" x14ac:dyDescent="0.25">
      <c r="D729" s="253"/>
    </row>
    <row r="730" spans="4:6" s="3" customFormat="1" x14ac:dyDescent="0.25">
      <c r="D730" s="253"/>
    </row>
    <row r="731" spans="4:6" s="3" customFormat="1" x14ac:dyDescent="0.25">
      <c r="D731" s="253"/>
    </row>
    <row r="732" spans="4:6" s="3" customFormat="1" x14ac:dyDescent="0.25">
      <c r="D732" s="253"/>
    </row>
    <row r="733" spans="4:6" s="3" customFormat="1" x14ac:dyDescent="0.25">
      <c r="D733" s="253"/>
    </row>
    <row r="734" spans="4:6" s="3" customFormat="1" x14ac:dyDescent="0.25">
      <c r="D734" s="253"/>
    </row>
    <row r="735" spans="4:6" s="3" customFormat="1" x14ac:dyDescent="0.25">
      <c r="D735" s="253"/>
    </row>
    <row r="736" spans="4:6" s="3" customFormat="1" x14ac:dyDescent="0.25">
      <c r="D736" s="253"/>
    </row>
    <row r="737" spans="4:4" s="3" customFormat="1" x14ac:dyDescent="0.25">
      <c r="D737" s="253"/>
    </row>
    <row r="738" spans="4:4" s="3" customFormat="1" x14ac:dyDescent="0.25">
      <c r="D738" s="253"/>
    </row>
    <row r="739" spans="4:4" s="3" customFormat="1" x14ac:dyDescent="0.25">
      <c r="D739" s="253"/>
    </row>
    <row r="740" spans="4:4" s="3" customFormat="1" x14ac:dyDescent="0.25">
      <c r="D740" s="253"/>
    </row>
    <row r="741" spans="4:4" s="3" customFormat="1" x14ac:dyDescent="0.25">
      <c r="D741" s="253"/>
    </row>
    <row r="742" spans="4:4" s="3" customFormat="1" x14ac:dyDescent="0.25">
      <c r="D742" s="253"/>
    </row>
    <row r="743" spans="4:4" s="3" customFormat="1" x14ac:dyDescent="0.25">
      <c r="D743" s="253"/>
    </row>
    <row r="744" spans="4:4" s="3" customFormat="1" x14ac:dyDescent="0.25">
      <c r="D744" s="253"/>
    </row>
    <row r="745" spans="4:4" s="3" customFormat="1" x14ac:dyDescent="0.25">
      <c r="D745" s="253"/>
    </row>
    <row r="746" spans="4:4" s="3" customFormat="1" x14ac:dyDescent="0.25">
      <c r="D746" s="253"/>
    </row>
    <row r="747" spans="4:4" s="3" customFormat="1" x14ac:dyDescent="0.25">
      <c r="D747" s="253"/>
    </row>
    <row r="748" spans="4:4" s="3" customFormat="1" x14ac:dyDescent="0.25">
      <c r="D748" s="253"/>
    </row>
    <row r="749" spans="4:4" s="3" customFormat="1" x14ac:dyDescent="0.25">
      <c r="D749" s="253"/>
    </row>
    <row r="750" spans="4:4" s="3" customFormat="1" x14ac:dyDescent="0.25">
      <c r="D750" s="253"/>
    </row>
    <row r="751" spans="4:4" s="3" customFormat="1" x14ac:dyDescent="0.25">
      <c r="D751" s="253"/>
    </row>
    <row r="752" spans="4:4" s="3" customFormat="1" x14ac:dyDescent="0.25">
      <c r="D752" s="253"/>
    </row>
    <row r="753" spans="4:4" s="3" customFormat="1" x14ac:dyDescent="0.25">
      <c r="D753" s="253"/>
    </row>
    <row r="754" spans="4:4" s="3" customFormat="1" x14ac:dyDescent="0.25">
      <c r="D754" s="253"/>
    </row>
    <row r="755" spans="4:4" s="3" customFormat="1" x14ac:dyDescent="0.25">
      <c r="D755" s="253"/>
    </row>
    <row r="756" spans="4:4" s="3" customFormat="1" x14ac:dyDescent="0.25">
      <c r="D756" s="253"/>
    </row>
    <row r="757" spans="4:4" s="3" customFormat="1" x14ac:dyDescent="0.25">
      <c r="D757" s="253"/>
    </row>
    <row r="758" spans="4:4" s="3" customFormat="1" x14ac:dyDescent="0.25">
      <c r="D758" s="253"/>
    </row>
    <row r="759" spans="4:4" s="3" customFormat="1" x14ac:dyDescent="0.25">
      <c r="D759" s="253"/>
    </row>
    <row r="760" spans="4:4" s="3" customFormat="1" x14ac:dyDescent="0.25">
      <c r="D760" s="253"/>
    </row>
    <row r="761" spans="4:4" s="3" customFormat="1" x14ac:dyDescent="0.25">
      <c r="D761" s="253"/>
    </row>
    <row r="762" spans="4:4" s="3" customFormat="1" x14ac:dyDescent="0.25">
      <c r="D762" s="253"/>
    </row>
    <row r="763" spans="4:4" s="3" customFormat="1" x14ac:dyDescent="0.25">
      <c r="D763" s="253"/>
    </row>
    <row r="764" spans="4:4" s="3" customFormat="1" x14ac:dyDescent="0.25">
      <c r="D764" s="253"/>
    </row>
    <row r="765" spans="4:4" s="3" customFormat="1" x14ac:dyDescent="0.25">
      <c r="D765" s="253"/>
    </row>
    <row r="766" spans="4:4" s="3" customFormat="1" x14ac:dyDescent="0.25">
      <c r="D766" s="253"/>
    </row>
    <row r="767" spans="4:4" s="3" customFormat="1" x14ac:dyDescent="0.25">
      <c r="D767" s="253"/>
    </row>
    <row r="768" spans="4:4" s="3" customFormat="1" x14ac:dyDescent="0.25">
      <c r="D768" s="253"/>
    </row>
    <row r="769" spans="4:4" s="3" customFormat="1" x14ac:dyDescent="0.25">
      <c r="D769" s="253"/>
    </row>
    <row r="770" spans="4:4" s="3" customFormat="1" x14ac:dyDescent="0.25">
      <c r="D770" s="253"/>
    </row>
    <row r="771" spans="4:4" s="3" customFormat="1" x14ac:dyDescent="0.25">
      <c r="D771" s="253"/>
    </row>
    <row r="772" spans="4:4" s="3" customFormat="1" x14ac:dyDescent="0.25">
      <c r="D772" s="253"/>
    </row>
    <row r="773" spans="4:4" s="3" customFormat="1" x14ac:dyDescent="0.25">
      <c r="D773" s="253"/>
    </row>
    <row r="774" spans="4:4" s="3" customFormat="1" x14ac:dyDescent="0.25">
      <c r="D774" s="253"/>
    </row>
    <row r="775" spans="4:4" s="3" customFormat="1" x14ac:dyDescent="0.25">
      <c r="D775" s="253"/>
    </row>
    <row r="776" spans="4:4" s="3" customFormat="1" x14ac:dyDescent="0.25">
      <c r="D776" s="253"/>
    </row>
    <row r="777" spans="4:4" s="3" customFormat="1" x14ac:dyDescent="0.25">
      <c r="D777" s="253"/>
    </row>
    <row r="778" spans="4:4" s="3" customFormat="1" x14ac:dyDescent="0.25">
      <c r="D778" s="253"/>
    </row>
    <row r="779" spans="4:4" s="3" customFormat="1" x14ac:dyDescent="0.25">
      <c r="D779" s="253"/>
    </row>
    <row r="780" spans="4:4" s="3" customFormat="1" x14ac:dyDescent="0.25">
      <c r="D780" s="253"/>
    </row>
    <row r="781" spans="4:4" s="3" customFormat="1" x14ac:dyDescent="0.25">
      <c r="D781" s="253"/>
    </row>
    <row r="782" spans="4:4" s="3" customFormat="1" x14ac:dyDescent="0.25">
      <c r="D782" s="253"/>
    </row>
    <row r="783" spans="4:4" s="3" customFormat="1" x14ac:dyDescent="0.25">
      <c r="D783" s="253"/>
    </row>
    <row r="784" spans="4:4" s="3" customFormat="1" x14ac:dyDescent="0.25">
      <c r="D784" s="253"/>
    </row>
    <row r="785" spans="4:4" s="3" customFormat="1" x14ac:dyDescent="0.25">
      <c r="D785" s="253"/>
    </row>
    <row r="786" spans="4:4" s="3" customFormat="1" x14ac:dyDescent="0.25">
      <c r="D786" s="253"/>
    </row>
    <row r="787" spans="4:4" s="3" customFormat="1" x14ac:dyDescent="0.25">
      <c r="D787" s="253"/>
    </row>
    <row r="788" spans="4:4" s="3" customFormat="1" x14ac:dyDescent="0.25">
      <c r="D788" s="253"/>
    </row>
    <row r="789" spans="4:4" s="3" customFormat="1" x14ac:dyDescent="0.25">
      <c r="D789" s="253"/>
    </row>
    <row r="790" spans="4:4" s="3" customFormat="1" x14ac:dyDescent="0.25">
      <c r="D790" s="253"/>
    </row>
    <row r="791" spans="4:4" s="3" customFormat="1" x14ac:dyDescent="0.25">
      <c r="D791" s="253"/>
    </row>
    <row r="792" spans="4:4" s="3" customFormat="1" x14ac:dyDescent="0.25">
      <c r="D792" s="253"/>
    </row>
    <row r="793" spans="4:4" s="3" customFormat="1" x14ac:dyDescent="0.25">
      <c r="D793" s="253"/>
    </row>
    <row r="794" spans="4:4" s="3" customFormat="1" x14ac:dyDescent="0.25">
      <c r="D794" s="253"/>
    </row>
    <row r="795" spans="4:4" s="3" customFormat="1" x14ac:dyDescent="0.25">
      <c r="D795" s="253"/>
    </row>
    <row r="796" spans="4:4" s="3" customFormat="1" x14ac:dyDescent="0.25">
      <c r="D796" s="253"/>
    </row>
    <row r="797" spans="4:4" s="3" customFormat="1" x14ac:dyDescent="0.25">
      <c r="D797" s="253"/>
    </row>
    <row r="798" spans="4:4" s="3" customFormat="1" x14ac:dyDescent="0.25">
      <c r="D798" s="253"/>
    </row>
    <row r="799" spans="4:4" s="3" customFormat="1" x14ac:dyDescent="0.25">
      <c r="D799" s="253"/>
    </row>
    <row r="800" spans="4:4" s="3" customFormat="1" x14ac:dyDescent="0.25">
      <c r="D800" s="253"/>
    </row>
    <row r="801" spans="4:4" s="3" customFormat="1" x14ac:dyDescent="0.25">
      <c r="D801" s="253"/>
    </row>
    <row r="802" spans="4:4" s="3" customFormat="1" x14ac:dyDescent="0.25">
      <c r="D802" s="253"/>
    </row>
    <row r="803" spans="4:4" s="3" customFormat="1" x14ac:dyDescent="0.25">
      <c r="D803" s="253"/>
    </row>
    <row r="804" spans="4:4" s="3" customFormat="1" x14ac:dyDescent="0.25">
      <c r="D804" s="253"/>
    </row>
    <row r="805" spans="4:4" s="3" customFormat="1" x14ac:dyDescent="0.25">
      <c r="D805" s="253"/>
    </row>
    <row r="806" spans="4:4" s="3" customFormat="1" x14ac:dyDescent="0.25">
      <c r="D806" s="253"/>
    </row>
    <row r="807" spans="4:4" s="3" customFormat="1" x14ac:dyDescent="0.25">
      <c r="D807" s="253"/>
    </row>
    <row r="808" spans="4:4" s="3" customFormat="1" x14ac:dyDescent="0.25">
      <c r="D808" s="253"/>
    </row>
    <row r="809" spans="4:4" s="3" customFormat="1" x14ac:dyDescent="0.25">
      <c r="D809" s="253"/>
    </row>
    <row r="810" spans="4:4" s="3" customFormat="1" x14ac:dyDescent="0.25">
      <c r="D810" s="253"/>
    </row>
    <row r="811" spans="4:4" s="3" customFormat="1" x14ac:dyDescent="0.25">
      <c r="D811" s="253"/>
    </row>
    <row r="812" spans="4:4" s="3" customFormat="1" x14ac:dyDescent="0.25">
      <c r="D812" s="253"/>
    </row>
    <row r="813" spans="4:4" s="3" customFormat="1" x14ac:dyDescent="0.25">
      <c r="D813" s="253"/>
    </row>
    <row r="814" spans="4:4" s="3" customFormat="1" x14ac:dyDescent="0.25">
      <c r="D814" s="253"/>
    </row>
    <row r="815" spans="4:4" s="3" customFormat="1" x14ac:dyDescent="0.25">
      <c r="D815" s="253"/>
    </row>
    <row r="816" spans="4:4" s="3" customFormat="1" x14ac:dyDescent="0.25">
      <c r="D816" s="253"/>
    </row>
    <row r="817" spans="4:4" s="3" customFormat="1" x14ac:dyDescent="0.25">
      <c r="D817" s="253"/>
    </row>
    <row r="818" spans="4:4" s="3" customFormat="1" x14ac:dyDescent="0.25">
      <c r="D818" s="253"/>
    </row>
    <row r="819" spans="4:4" s="3" customFormat="1" x14ac:dyDescent="0.25">
      <c r="D819" s="253"/>
    </row>
    <row r="820" spans="4:4" s="3" customFormat="1" x14ac:dyDescent="0.25">
      <c r="D820" s="253"/>
    </row>
    <row r="821" spans="4:4" s="3" customFormat="1" x14ac:dyDescent="0.25">
      <c r="D821" s="253"/>
    </row>
    <row r="822" spans="4:4" s="3" customFormat="1" x14ac:dyDescent="0.25">
      <c r="D822" s="253"/>
    </row>
    <row r="823" spans="4:4" s="3" customFormat="1" x14ac:dyDescent="0.25">
      <c r="D823" s="253"/>
    </row>
    <row r="824" spans="4:4" s="3" customFormat="1" x14ac:dyDescent="0.25">
      <c r="D824" s="253"/>
    </row>
    <row r="825" spans="4:4" s="3" customFormat="1" x14ac:dyDescent="0.25">
      <c r="D825" s="253"/>
    </row>
    <row r="826" spans="4:4" s="3" customFormat="1" x14ac:dyDescent="0.25">
      <c r="D826" s="253"/>
    </row>
    <row r="827" spans="4:4" s="3" customFormat="1" x14ac:dyDescent="0.25">
      <c r="D827" s="253"/>
    </row>
    <row r="828" spans="4:4" s="3" customFormat="1" x14ac:dyDescent="0.25">
      <c r="D828" s="253"/>
    </row>
    <row r="829" spans="4:4" s="3" customFormat="1" x14ac:dyDescent="0.25">
      <c r="D829" s="253"/>
    </row>
    <row r="830" spans="4:4" s="3" customFormat="1" x14ac:dyDescent="0.25">
      <c r="D830" s="253"/>
    </row>
    <row r="831" spans="4:4" s="3" customFormat="1" x14ac:dyDescent="0.25">
      <c r="D831" s="253"/>
    </row>
    <row r="832" spans="4:4" s="3" customFormat="1" x14ac:dyDescent="0.25">
      <c r="D832" s="253"/>
    </row>
    <row r="833" spans="4:4" s="3" customFormat="1" x14ac:dyDescent="0.25">
      <c r="D833" s="253"/>
    </row>
    <row r="834" spans="4:4" s="3" customFormat="1" x14ac:dyDescent="0.25">
      <c r="D834" s="253"/>
    </row>
    <row r="835" spans="4:4" s="3" customFormat="1" x14ac:dyDescent="0.25">
      <c r="D835" s="253"/>
    </row>
    <row r="836" spans="4:4" s="3" customFormat="1" x14ac:dyDescent="0.25">
      <c r="D836" s="253"/>
    </row>
    <row r="837" spans="4:4" s="3" customFormat="1" x14ac:dyDescent="0.25">
      <c r="D837" s="253"/>
    </row>
    <row r="838" spans="4:4" s="3" customFormat="1" x14ac:dyDescent="0.25">
      <c r="D838" s="253"/>
    </row>
    <row r="839" spans="4:4" s="3" customFormat="1" x14ac:dyDescent="0.25">
      <c r="D839" s="253"/>
    </row>
    <row r="840" spans="4:4" s="3" customFormat="1" x14ac:dyDescent="0.25">
      <c r="D840" s="253"/>
    </row>
    <row r="841" spans="4:4" s="3" customFormat="1" x14ac:dyDescent="0.25">
      <c r="D841" s="253"/>
    </row>
    <row r="842" spans="4:4" s="3" customFormat="1" x14ac:dyDescent="0.25">
      <c r="D842" s="253"/>
    </row>
    <row r="843" spans="4:4" s="3" customFormat="1" x14ac:dyDescent="0.25">
      <c r="D843" s="253"/>
    </row>
    <row r="844" spans="4:4" s="3" customFormat="1" x14ac:dyDescent="0.25">
      <c r="D844" s="253"/>
    </row>
    <row r="845" spans="4:4" s="3" customFormat="1" x14ac:dyDescent="0.25">
      <c r="D845" s="253"/>
    </row>
    <row r="846" spans="4:4" s="3" customFormat="1" x14ac:dyDescent="0.25">
      <c r="D846" s="253"/>
    </row>
    <row r="847" spans="4:4" s="3" customFormat="1" x14ac:dyDescent="0.25">
      <c r="D847" s="253"/>
    </row>
    <row r="848" spans="4:4" s="3" customFormat="1" x14ac:dyDescent="0.25">
      <c r="D848" s="253"/>
    </row>
    <row r="849" spans="4:4" s="3" customFormat="1" x14ac:dyDescent="0.25">
      <c r="D849" s="253"/>
    </row>
    <row r="850" spans="4:4" s="3" customFormat="1" x14ac:dyDescent="0.25">
      <c r="D850" s="253"/>
    </row>
    <row r="851" spans="4:4" s="3" customFormat="1" x14ac:dyDescent="0.25">
      <c r="D851" s="253"/>
    </row>
    <row r="852" spans="4:4" s="3" customFormat="1" x14ac:dyDescent="0.25">
      <c r="D852" s="253"/>
    </row>
    <row r="853" spans="4:4" s="3" customFormat="1" x14ac:dyDescent="0.25">
      <c r="D853" s="253"/>
    </row>
    <row r="854" spans="4:4" s="3" customFormat="1" x14ac:dyDescent="0.25">
      <c r="D854" s="253"/>
    </row>
    <row r="855" spans="4:4" s="3" customFormat="1" x14ac:dyDescent="0.25">
      <c r="D855" s="253"/>
    </row>
    <row r="856" spans="4:4" s="3" customFormat="1" x14ac:dyDescent="0.25">
      <c r="D856" s="253"/>
    </row>
    <row r="857" spans="4:4" s="3" customFormat="1" x14ac:dyDescent="0.25">
      <c r="D857" s="253"/>
    </row>
    <row r="858" spans="4:4" s="3" customFormat="1" x14ac:dyDescent="0.25">
      <c r="D858" s="253"/>
    </row>
    <row r="859" spans="4:4" s="3" customFormat="1" x14ac:dyDescent="0.25">
      <c r="D859" s="253"/>
    </row>
    <row r="860" spans="4:4" s="3" customFormat="1" x14ac:dyDescent="0.25">
      <c r="D860" s="253"/>
    </row>
    <row r="861" spans="4:4" s="3" customFormat="1" x14ac:dyDescent="0.25">
      <c r="D861" s="253"/>
    </row>
    <row r="862" spans="4:4" s="3" customFormat="1" x14ac:dyDescent="0.25">
      <c r="D862" s="253"/>
    </row>
    <row r="863" spans="4:4" s="3" customFormat="1" x14ac:dyDescent="0.25">
      <c r="D863" s="253"/>
    </row>
    <row r="864" spans="4:4" s="3" customFormat="1" x14ac:dyDescent="0.25">
      <c r="D864" s="253"/>
    </row>
    <row r="865" spans="4:4" s="3" customFormat="1" x14ac:dyDescent="0.25">
      <c r="D865" s="253"/>
    </row>
    <row r="866" spans="4:4" s="3" customFormat="1" x14ac:dyDescent="0.25">
      <c r="D866" s="253"/>
    </row>
    <row r="867" spans="4:4" s="3" customFormat="1" x14ac:dyDescent="0.25">
      <c r="D867" s="253"/>
    </row>
    <row r="868" spans="4:4" s="3" customFormat="1" x14ac:dyDescent="0.25">
      <c r="D868" s="253"/>
    </row>
    <row r="869" spans="4:4" s="3" customFormat="1" x14ac:dyDescent="0.25">
      <c r="D869" s="253"/>
    </row>
    <row r="870" spans="4:4" s="3" customFormat="1" x14ac:dyDescent="0.25">
      <c r="D870" s="253"/>
    </row>
    <row r="871" spans="4:4" s="3" customFormat="1" x14ac:dyDescent="0.25">
      <c r="D871" s="253"/>
    </row>
    <row r="872" spans="4:4" s="3" customFormat="1" x14ac:dyDescent="0.25">
      <c r="D872" s="253"/>
    </row>
    <row r="873" spans="4:4" s="3" customFormat="1" x14ac:dyDescent="0.25">
      <c r="D873" s="253"/>
    </row>
    <row r="874" spans="4:4" s="3" customFormat="1" x14ac:dyDescent="0.25">
      <c r="D874" s="253"/>
    </row>
    <row r="875" spans="4:4" s="3" customFormat="1" x14ac:dyDescent="0.25">
      <c r="D875" s="253"/>
    </row>
    <row r="876" spans="4:4" s="3" customFormat="1" x14ac:dyDescent="0.25">
      <c r="D876" s="253"/>
    </row>
    <row r="877" spans="4:4" s="3" customFormat="1" x14ac:dyDescent="0.25">
      <c r="D877" s="253"/>
    </row>
    <row r="878" spans="4:4" s="3" customFormat="1" x14ac:dyDescent="0.25">
      <c r="D878" s="253"/>
    </row>
    <row r="879" spans="4:4" s="3" customFormat="1" x14ac:dyDescent="0.25">
      <c r="D879" s="253"/>
    </row>
    <row r="880" spans="4:4" s="3" customFormat="1" x14ac:dyDescent="0.25">
      <c r="D880" s="253"/>
    </row>
    <row r="881" spans="4:4" s="3" customFormat="1" x14ac:dyDescent="0.25">
      <c r="D881" s="253"/>
    </row>
    <row r="882" spans="4:4" s="3" customFormat="1" x14ac:dyDescent="0.25">
      <c r="D882" s="253"/>
    </row>
    <row r="883" spans="4:4" s="3" customFormat="1" x14ac:dyDescent="0.25">
      <c r="D883" s="253"/>
    </row>
    <row r="884" spans="4:4" s="3" customFormat="1" x14ac:dyDescent="0.25">
      <c r="D884" s="253"/>
    </row>
    <row r="885" spans="4:4" s="3" customFormat="1" x14ac:dyDescent="0.25">
      <c r="D885" s="253"/>
    </row>
    <row r="886" spans="4:4" s="3" customFormat="1" x14ac:dyDescent="0.25">
      <c r="D886" s="253"/>
    </row>
    <row r="887" spans="4:4" s="3" customFormat="1" x14ac:dyDescent="0.25">
      <c r="D887" s="253"/>
    </row>
    <row r="888" spans="4:4" s="3" customFormat="1" x14ac:dyDescent="0.25">
      <c r="D888" s="253"/>
    </row>
    <row r="889" spans="4:4" s="3" customFormat="1" x14ac:dyDescent="0.25">
      <c r="D889" s="253"/>
    </row>
    <row r="890" spans="4:4" s="3" customFormat="1" x14ac:dyDescent="0.25">
      <c r="D890" s="253"/>
    </row>
    <row r="891" spans="4:4" s="3" customFormat="1" x14ac:dyDescent="0.25">
      <c r="D891" s="253"/>
    </row>
    <row r="892" spans="4:4" s="3" customFormat="1" x14ac:dyDescent="0.25">
      <c r="D892" s="253"/>
    </row>
    <row r="893" spans="4:4" s="3" customFormat="1" x14ac:dyDescent="0.25">
      <c r="D893" s="253"/>
    </row>
    <row r="894" spans="4:4" s="3" customFormat="1" x14ac:dyDescent="0.25">
      <c r="D894" s="253"/>
    </row>
    <row r="895" spans="4:4" s="3" customFormat="1" x14ac:dyDescent="0.25">
      <c r="D895" s="253"/>
    </row>
    <row r="896" spans="4:4" s="3" customFormat="1" x14ac:dyDescent="0.25">
      <c r="D896" s="253"/>
    </row>
    <row r="897" spans="4:4" s="3" customFormat="1" x14ac:dyDescent="0.25">
      <c r="D897" s="253"/>
    </row>
    <row r="898" spans="4:4" s="3" customFormat="1" x14ac:dyDescent="0.25">
      <c r="D898" s="253"/>
    </row>
    <row r="899" spans="4:4" s="3" customFormat="1" x14ac:dyDescent="0.25">
      <c r="D899" s="253"/>
    </row>
    <row r="900" spans="4:4" s="3" customFormat="1" x14ac:dyDescent="0.25">
      <c r="D900" s="253"/>
    </row>
    <row r="901" spans="4:4" s="3" customFormat="1" x14ac:dyDescent="0.25">
      <c r="D901" s="253"/>
    </row>
    <row r="902" spans="4:4" s="3" customFormat="1" x14ac:dyDescent="0.25">
      <c r="D902" s="253"/>
    </row>
    <row r="903" spans="4:4" s="3" customFormat="1" x14ac:dyDescent="0.25">
      <c r="D903" s="253"/>
    </row>
    <row r="904" spans="4:4" s="3" customFormat="1" x14ac:dyDescent="0.25">
      <c r="D904" s="253"/>
    </row>
    <row r="905" spans="4:4" s="3" customFormat="1" x14ac:dyDescent="0.25">
      <c r="D905" s="253"/>
    </row>
    <row r="906" spans="4:4" s="3" customFormat="1" x14ac:dyDescent="0.25">
      <c r="D906" s="253"/>
    </row>
    <row r="907" spans="4:4" s="3" customFormat="1" x14ac:dyDescent="0.25">
      <c r="D907" s="253"/>
    </row>
    <row r="908" spans="4:4" s="3" customFormat="1" x14ac:dyDescent="0.25">
      <c r="D908" s="253"/>
    </row>
    <row r="909" spans="4:4" s="3" customFormat="1" x14ac:dyDescent="0.25">
      <c r="D909" s="253"/>
    </row>
    <row r="910" spans="4:4" s="3" customFormat="1" x14ac:dyDescent="0.25">
      <c r="D910" s="253"/>
    </row>
    <row r="911" spans="4:4" s="3" customFormat="1" x14ac:dyDescent="0.25">
      <c r="D911" s="253"/>
    </row>
    <row r="912" spans="4:4" s="3" customFormat="1" x14ac:dyDescent="0.25">
      <c r="D912" s="253"/>
    </row>
    <row r="913" spans="4:4" s="3" customFormat="1" x14ac:dyDescent="0.25">
      <c r="D913" s="253"/>
    </row>
    <row r="914" spans="4:4" s="3" customFormat="1" x14ac:dyDescent="0.25">
      <c r="D914" s="253"/>
    </row>
    <row r="915" spans="4:4" s="3" customFormat="1" x14ac:dyDescent="0.25">
      <c r="D915" s="253"/>
    </row>
    <row r="916" spans="4:4" s="3" customFormat="1" x14ac:dyDescent="0.25">
      <c r="D916" s="253"/>
    </row>
    <row r="917" spans="4:4" s="3" customFormat="1" x14ac:dyDescent="0.25">
      <c r="D917" s="253"/>
    </row>
    <row r="918" spans="4:4" s="3" customFormat="1" x14ac:dyDescent="0.25">
      <c r="D918" s="253"/>
    </row>
    <row r="919" spans="4:4" s="3" customFormat="1" x14ac:dyDescent="0.25">
      <c r="D919" s="253"/>
    </row>
    <row r="920" spans="4:4" s="3" customFormat="1" x14ac:dyDescent="0.25">
      <c r="D920" s="253"/>
    </row>
    <row r="921" spans="4:4" s="3" customFormat="1" x14ac:dyDescent="0.25">
      <c r="D921" s="253"/>
    </row>
    <row r="922" spans="4:4" s="3" customFormat="1" x14ac:dyDescent="0.25">
      <c r="D922" s="253"/>
    </row>
    <row r="923" spans="4:4" s="3" customFormat="1" x14ac:dyDescent="0.25">
      <c r="D923" s="253"/>
    </row>
    <row r="924" spans="4:4" s="3" customFormat="1" x14ac:dyDescent="0.25">
      <c r="D924" s="253"/>
    </row>
    <row r="925" spans="4:4" s="3" customFormat="1" x14ac:dyDescent="0.25">
      <c r="D925" s="253"/>
    </row>
    <row r="926" spans="4:4" s="3" customFormat="1" x14ac:dyDescent="0.25">
      <c r="D926" s="253"/>
    </row>
    <row r="927" spans="4:4" s="3" customFormat="1" x14ac:dyDescent="0.25">
      <c r="D927" s="253"/>
    </row>
    <row r="928" spans="4:4" s="3" customFormat="1" x14ac:dyDescent="0.25">
      <c r="D928" s="253"/>
    </row>
    <row r="929" spans="4:4" s="3" customFormat="1" x14ac:dyDescent="0.25">
      <c r="D929" s="253"/>
    </row>
    <row r="930" spans="4:4" s="3" customFormat="1" x14ac:dyDescent="0.25">
      <c r="D930" s="253"/>
    </row>
    <row r="931" spans="4:4" s="3" customFormat="1" x14ac:dyDescent="0.25">
      <c r="D931" s="253"/>
    </row>
    <row r="932" spans="4:4" s="3" customFormat="1" x14ac:dyDescent="0.25">
      <c r="D932" s="253"/>
    </row>
    <row r="933" spans="4:4" s="3" customFormat="1" x14ac:dyDescent="0.25">
      <c r="D933" s="253"/>
    </row>
    <row r="934" spans="4:4" s="3" customFormat="1" x14ac:dyDescent="0.25">
      <c r="D934" s="253"/>
    </row>
    <row r="935" spans="4:4" s="3" customFormat="1" x14ac:dyDescent="0.25">
      <c r="D935" s="253"/>
    </row>
    <row r="936" spans="4:4" s="3" customFormat="1" x14ac:dyDescent="0.25">
      <c r="D936" s="253"/>
    </row>
    <row r="937" spans="4:4" s="3" customFormat="1" x14ac:dyDescent="0.25">
      <c r="D937" s="253"/>
    </row>
    <row r="938" spans="4:4" s="3" customFormat="1" x14ac:dyDescent="0.25">
      <c r="D938" s="253"/>
    </row>
    <row r="939" spans="4:4" s="3" customFormat="1" x14ac:dyDescent="0.25">
      <c r="D939" s="253"/>
    </row>
    <row r="940" spans="4:4" s="3" customFormat="1" x14ac:dyDescent="0.25">
      <c r="D940" s="253"/>
    </row>
    <row r="941" spans="4:4" s="3" customFormat="1" x14ac:dyDescent="0.25">
      <c r="D941" s="253"/>
    </row>
    <row r="942" spans="4:4" s="3" customFormat="1" x14ac:dyDescent="0.25">
      <c r="D942" s="253"/>
    </row>
    <row r="943" spans="4:4" s="3" customFormat="1" x14ac:dyDescent="0.25">
      <c r="D943" s="253"/>
    </row>
    <row r="944" spans="4:4" s="3" customFormat="1" x14ac:dyDescent="0.25">
      <c r="D944" s="253"/>
    </row>
    <row r="945" spans="4:4" s="3" customFormat="1" x14ac:dyDescent="0.25">
      <c r="D945" s="253"/>
    </row>
    <row r="946" spans="4:4" s="3" customFormat="1" x14ac:dyDescent="0.25">
      <c r="D946" s="253"/>
    </row>
    <row r="947" spans="4:4" s="3" customFormat="1" x14ac:dyDescent="0.25">
      <c r="D947" s="253"/>
    </row>
    <row r="948" spans="4:4" s="3" customFormat="1" x14ac:dyDescent="0.25">
      <c r="D948" s="253"/>
    </row>
    <row r="949" spans="4:4" s="3" customFormat="1" x14ac:dyDescent="0.25">
      <c r="D949" s="253"/>
    </row>
    <row r="950" spans="4:4" s="3" customFormat="1" x14ac:dyDescent="0.25">
      <c r="D950" s="253"/>
    </row>
    <row r="951" spans="4:4" s="3" customFormat="1" x14ac:dyDescent="0.25">
      <c r="D951" s="253"/>
    </row>
    <row r="952" spans="4:4" s="3" customFormat="1" x14ac:dyDescent="0.25">
      <c r="D952" s="253"/>
    </row>
    <row r="953" spans="4:4" s="3" customFormat="1" x14ac:dyDescent="0.25">
      <c r="D953" s="253"/>
    </row>
    <row r="954" spans="4:4" s="3" customFormat="1" x14ac:dyDescent="0.25">
      <c r="D954" s="253"/>
    </row>
    <row r="955" spans="4:4" s="3" customFormat="1" x14ac:dyDescent="0.25">
      <c r="D955" s="253"/>
    </row>
    <row r="956" spans="4:4" s="3" customFormat="1" x14ac:dyDescent="0.25">
      <c r="D956" s="253"/>
    </row>
    <row r="957" spans="4:4" s="3" customFormat="1" x14ac:dyDescent="0.25">
      <c r="D957" s="253"/>
    </row>
    <row r="958" spans="4:4" s="3" customFormat="1" x14ac:dyDescent="0.25">
      <c r="D958" s="253"/>
    </row>
    <row r="959" spans="4:4" s="3" customFormat="1" x14ac:dyDescent="0.25">
      <c r="D959" s="253"/>
    </row>
    <row r="960" spans="4:4" s="3" customFormat="1" x14ac:dyDescent="0.25">
      <c r="D960" s="253"/>
    </row>
    <row r="961" spans="4:4" s="3" customFormat="1" x14ac:dyDescent="0.25">
      <c r="D961" s="253"/>
    </row>
    <row r="962" spans="4:4" s="3" customFormat="1" x14ac:dyDescent="0.25">
      <c r="D962" s="253"/>
    </row>
    <row r="963" spans="4:4" s="3" customFormat="1" x14ac:dyDescent="0.25">
      <c r="D963" s="253"/>
    </row>
    <row r="964" spans="4:4" s="3" customFormat="1" x14ac:dyDescent="0.25">
      <c r="D964" s="253"/>
    </row>
    <row r="965" spans="4:4" s="3" customFormat="1" x14ac:dyDescent="0.25">
      <c r="D965" s="253"/>
    </row>
    <row r="966" spans="4:4" s="3" customFormat="1" x14ac:dyDescent="0.25">
      <c r="D966" s="253"/>
    </row>
    <row r="967" spans="4:4" s="3" customFormat="1" x14ac:dyDescent="0.25">
      <c r="D967" s="253"/>
    </row>
    <row r="968" spans="4:4" s="3" customFormat="1" x14ac:dyDescent="0.25">
      <c r="D968" s="253"/>
    </row>
    <row r="969" spans="4:4" s="3" customFormat="1" x14ac:dyDescent="0.25">
      <c r="D969" s="253"/>
    </row>
    <row r="970" spans="4:4" s="3" customFormat="1" x14ac:dyDescent="0.25">
      <c r="D970" s="253"/>
    </row>
    <row r="971" spans="4:4" s="3" customFormat="1" x14ac:dyDescent="0.25">
      <c r="D971" s="253"/>
    </row>
    <row r="972" spans="4:4" s="3" customFormat="1" x14ac:dyDescent="0.25">
      <c r="D972" s="253"/>
    </row>
    <row r="973" spans="4:4" s="3" customFormat="1" x14ac:dyDescent="0.25">
      <c r="D973" s="253"/>
    </row>
    <row r="974" spans="4:4" s="3" customFormat="1" x14ac:dyDescent="0.25">
      <c r="D974" s="253"/>
    </row>
    <row r="975" spans="4:4" s="3" customFormat="1" x14ac:dyDescent="0.25">
      <c r="D975" s="253"/>
    </row>
    <row r="976" spans="4:4" s="3" customFormat="1" x14ac:dyDescent="0.25">
      <c r="D976" s="253"/>
    </row>
    <row r="977" spans="4:4" s="3" customFormat="1" x14ac:dyDescent="0.25">
      <c r="D977" s="253"/>
    </row>
    <row r="978" spans="4:4" s="3" customFormat="1" x14ac:dyDescent="0.25">
      <c r="D978" s="253"/>
    </row>
    <row r="979" spans="4:4" s="3" customFormat="1" x14ac:dyDescent="0.25">
      <c r="D979" s="253"/>
    </row>
    <row r="980" spans="4:4" s="3" customFormat="1" x14ac:dyDescent="0.25">
      <c r="D980" s="253"/>
    </row>
    <row r="981" spans="4:4" s="3" customFormat="1" x14ac:dyDescent="0.25">
      <c r="D981" s="253"/>
    </row>
    <row r="982" spans="4:4" s="3" customFormat="1" x14ac:dyDescent="0.25">
      <c r="D982" s="253"/>
    </row>
    <row r="983" spans="4:4" s="3" customFormat="1" x14ac:dyDescent="0.25">
      <c r="D983" s="253"/>
    </row>
    <row r="984" spans="4:4" s="3" customFormat="1" x14ac:dyDescent="0.25">
      <c r="D984" s="253"/>
    </row>
    <row r="985" spans="4:4" s="3" customFormat="1" x14ac:dyDescent="0.25">
      <c r="D985" s="253"/>
    </row>
    <row r="986" spans="4:4" s="3" customFormat="1" x14ac:dyDescent="0.25">
      <c r="D986" s="253"/>
    </row>
    <row r="987" spans="4:4" s="3" customFormat="1" x14ac:dyDescent="0.25">
      <c r="D987" s="253"/>
    </row>
    <row r="988" spans="4:4" s="3" customFormat="1" x14ac:dyDescent="0.25">
      <c r="D988" s="253"/>
    </row>
    <row r="989" spans="4:4" s="3" customFormat="1" x14ac:dyDescent="0.25">
      <c r="D989" s="253"/>
    </row>
    <row r="990" spans="4:4" s="3" customFormat="1" x14ac:dyDescent="0.25">
      <c r="D990" s="253"/>
    </row>
    <row r="991" spans="4:4" s="3" customFormat="1" x14ac:dyDescent="0.25">
      <c r="D991" s="253"/>
    </row>
    <row r="992" spans="4:4" s="3" customFormat="1" x14ac:dyDescent="0.25">
      <c r="D992" s="253"/>
    </row>
    <row r="993" spans="4:4" s="3" customFormat="1" x14ac:dyDescent="0.25">
      <c r="D993" s="253"/>
    </row>
    <row r="994" spans="4:4" s="3" customFormat="1" x14ac:dyDescent="0.25">
      <c r="D994" s="253"/>
    </row>
    <row r="995" spans="4:4" s="3" customFormat="1" x14ac:dyDescent="0.25">
      <c r="D995" s="253"/>
    </row>
    <row r="996" spans="4:4" s="3" customFormat="1" x14ac:dyDescent="0.25">
      <c r="D996" s="253"/>
    </row>
    <row r="997" spans="4:4" s="3" customFormat="1" x14ac:dyDescent="0.25">
      <c r="D997" s="253"/>
    </row>
    <row r="998" spans="4:4" s="3" customFormat="1" x14ac:dyDescent="0.25">
      <c r="D998" s="253"/>
    </row>
    <row r="999" spans="4:4" s="3" customFormat="1" x14ac:dyDescent="0.25">
      <c r="D999" s="253"/>
    </row>
    <row r="1000" spans="4:4" s="3" customFormat="1" x14ac:dyDescent="0.25">
      <c r="D1000" s="253"/>
    </row>
    <row r="1001" spans="4:4" s="3" customFormat="1" x14ac:dyDescent="0.25">
      <c r="D1001" s="253"/>
    </row>
    <row r="1002" spans="4:4" s="3" customFormat="1" x14ac:dyDescent="0.25">
      <c r="D1002" s="253"/>
    </row>
    <row r="1003" spans="4:4" s="3" customFormat="1" x14ac:dyDescent="0.25">
      <c r="D1003" s="253"/>
    </row>
    <row r="1004" spans="4:4" s="3" customFormat="1" x14ac:dyDescent="0.25">
      <c r="D1004" s="253"/>
    </row>
    <row r="1005" spans="4:4" s="3" customFormat="1" x14ac:dyDescent="0.25">
      <c r="D1005" s="253"/>
    </row>
    <row r="1006" spans="4:4" s="3" customFormat="1" x14ac:dyDescent="0.25">
      <c r="D1006" s="253"/>
    </row>
    <row r="1007" spans="4:4" s="3" customFormat="1" x14ac:dyDescent="0.25">
      <c r="D1007" s="253"/>
    </row>
    <row r="1008" spans="4:4" s="3" customFormat="1" x14ac:dyDescent="0.25">
      <c r="D1008" s="253"/>
    </row>
    <row r="1009" spans="4:4" s="3" customFormat="1" x14ac:dyDescent="0.25">
      <c r="D1009" s="253"/>
    </row>
    <row r="1010" spans="4:4" s="3" customFormat="1" x14ac:dyDescent="0.25">
      <c r="D1010" s="253"/>
    </row>
    <row r="1011" spans="4:4" s="3" customFormat="1" x14ac:dyDescent="0.25">
      <c r="D1011" s="253"/>
    </row>
    <row r="1012" spans="4:4" s="3" customFormat="1" x14ac:dyDescent="0.25">
      <c r="D1012" s="253"/>
    </row>
    <row r="1013" spans="4:4" s="3" customFormat="1" x14ac:dyDescent="0.25">
      <c r="D1013" s="253"/>
    </row>
    <row r="1014" spans="4:4" s="3" customFormat="1" x14ac:dyDescent="0.25">
      <c r="D1014" s="253"/>
    </row>
    <row r="1015" spans="4:4" s="3" customFormat="1" x14ac:dyDescent="0.25">
      <c r="D1015" s="253"/>
    </row>
    <row r="1016" spans="4:4" s="3" customFormat="1" x14ac:dyDescent="0.25">
      <c r="D1016" s="253"/>
    </row>
    <row r="1017" spans="4:4" s="3" customFormat="1" x14ac:dyDescent="0.25">
      <c r="D1017" s="253"/>
    </row>
    <row r="1018" spans="4:4" s="3" customFormat="1" x14ac:dyDescent="0.25">
      <c r="D1018" s="253"/>
    </row>
    <row r="1019" spans="4:4" s="3" customFormat="1" x14ac:dyDescent="0.25">
      <c r="D1019" s="253"/>
    </row>
    <row r="1020" spans="4:4" s="3" customFormat="1" x14ac:dyDescent="0.25">
      <c r="D1020" s="253"/>
    </row>
    <row r="1021" spans="4:4" s="3" customFormat="1" x14ac:dyDescent="0.25">
      <c r="D1021" s="253"/>
    </row>
    <row r="1022" spans="4:4" s="3" customFormat="1" x14ac:dyDescent="0.25">
      <c r="D1022" s="253"/>
    </row>
    <row r="1023" spans="4:4" s="3" customFormat="1" x14ac:dyDescent="0.25">
      <c r="D1023" s="253"/>
    </row>
    <row r="1024" spans="4:4" s="3" customFormat="1" x14ac:dyDescent="0.25">
      <c r="D1024" s="253"/>
    </row>
    <row r="1025" spans="4:4" s="3" customFormat="1" x14ac:dyDescent="0.25">
      <c r="D1025" s="253"/>
    </row>
    <row r="1026" spans="4:4" s="3" customFormat="1" x14ac:dyDescent="0.25">
      <c r="D1026" s="253"/>
    </row>
    <row r="1027" spans="4:4" s="3" customFormat="1" x14ac:dyDescent="0.25">
      <c r="D1027" s="253"/>
    </row>
    <row r="1028" spans="4:4" s="3" customFormat="1" x14ac:dyDescent="0.25">
      <c r="D1028" s="253"/>
    </row>
    <row r="1029" spans="4:4" s="3" customFormat="1" x14ac:dyDescent="0.25">
      <c r="D1029" s="253"/>
    </row>
    <row r="1030" spans="4:4" s="3" customFormat="1" x14ac:dyDescent="0.25">
      <c r="D1030" s="253"/>
    </row>
    <row r="1031" spans="4:4" s="3" customFormat="1" x14ac:dyDescent="0.25">
      <c r="D1031" s="253"/>
    </row>
    <row r="1032" spans="4:4" s="3" customFormat="1" x14ac:dyDescent="0.25">
      <c r="D1032" s="253"/>
    </row>
    <row r="1033" spans="4:4" s="3" customFormat="1" x14ac:dyDescent="0.25">
      <c r="D1033" s="253"/>
    </row>
    <row r="1034" spans="4:4" s="3" customFormat="1" x14ac:dyDescent="0.25">
      <c r="D1034" s="253"/>
    </row>
    <row r="1035" spans="4:4" s="3" customFormat="1" x14ac:dyDescent="0.25">
      <c r="D1035" s="253"/>
    </row>
    <row r="1036" spans="4:4" s="3" customFormat="1" x14ac:dyDescent="0.25">
      <c r="D1036" s="253"/>
    </row>
    <row r="1037" spans="4:4" s="3" customFormat="1" x14ac:dyDescent="0.25">
      <c r="D1037" s="253"/>
    </row>
    <row r="1038" spans="4:4" s="3" customFormat="1" x14ac:dyDescent="0.25">
      <c r="D1038" s="253"/>
    </row>
    <row r="1039" spans="4:4" s="3" customFormat="1" x14ac:dyDescent="0.25">
      <c r="D1039" s="253"/>
    </row>
    <row r="1040" spans="4:4" s="3" customFormat="1" x14ac:dyDescent="0.25">
      <c r="D1040" s="253"/>
    </row>
    <row r="1041" spans="4:4" s="3" customFormat="1" x14ac:dyDescent="0.25">
      <c r="D1041" s="253"/>
    </row>
    <row r="1042" spans="4:4" s="3" customFormat="1" x14ac:dyDescent="0.25">
      <c r="D1042" s="253"/>
    </row>
    <row r="1043" spans="4:4" s="3" customFormat="1" x14ac:dyDescent="0.25">
      <c r="D1043" s="253"/>
    </row>
    <row r="1044" spans="4:4" s="3" customFormat="1" x14ac:dyDescent="0.25">
      <c r="D1044" s="253"/>
    </row>
    <row r="1045" spans="4:4" s="3" customFormat="1" x14ac:dyDescent="0.25">
      <c r="D1045" s="253"/>
    </row>
    <row r="1046" spans="4:4" s="3" customFormat="1" x14ac:dyDescent="0.25">
      <c r="D1046" s="253"/>
    </row>
    <row r="1047" spans="4:4" s="3" customFormat="1" x14ac:dyDescent="0.25">
      <c r="D1047" s="253"/>
    </row>
    <row r="1048" spans="4:4" s="3" customFormat="1" x14ac:dyDescent="0.25">
      <c r="D1048" s="253"/>
    </row>
    <row r="1049" spans="4:4" s="3" customFormat="1" x14ac:dyDescent="0.25">
      <c r="D1049" s="253"/>
    </row>
    <row r="1050" spans="4:4" s="3" customFormat="1" x14ac:dyDescent="0.25">
      <c r="D1050" s="253"/>
    </row>
    <row r="1051" spans="4:4" s="3" customFormat="1" x14ac:dyDescent="0.25">
      <c r="D1051" s="253"/>
    </row>
    <row r="1052" spans="4:4" s="3" customFormat="1" x14ac:dyDescent="0.25">
      <c r="D1052" s="253"/>
    </row>
    <row r="1053" spans="4:4" s="3" customFormat="1" x14ac:dyDescent="0.25">
      <c r="D1053" s="253"/>
    </row>
    <row r="1054" spans="4:4" s="3" customFormat="1" x14ac:dyDescent="0.25">
      <c r="D1054" s="253"/>
    </row>
    <row r="1055" spans="4:4" s="3" customFormat="1" x14ac:dyDescent="0.25">
      <c r="D1055" s="253"/>
    </row>
    <row r="1056" spans="4:4" s="3" customFormat="1" x14ac:dyDescent="0.25">
      <c r="D1056" s="253"/>
    </row>
    <row r="1057" spans="4:4" s="3" customFormat="1" x14ac:dyDescent="0.25">
      <c r="D1057" s="253"/>
    </row>
    <row r="1058" spans="4:4" s="3" customFormat="1" x14ac:dyDescent="0.25">
      <c r="D1058" s="253"/>
    </row>
    <row r="1059" spans="4:4" s="3" customFormat="1" x14ac:dyDescent="0.25">
      <c r="D1059" s="253"/>
    </row>
    <row r="1060" spans="4:4" s="3" customFormat="1" x14ac:dyDescent="0.25">
      <c r="D1060" s="253"/>
    </row>
    <row r="1061" spans="4:4" s="3" customFormat="1" x14ac:dyDescent="0.25">
      <c r="D1061" s="253"/>
    </row>
    <row r="1062" spans="4:4" s="3" customFormat="1" x14ac:dyDescent="0.25">
      <c r="D1062" s="253"/>
    </row>
    <row r="1063" spans="4:4" s="3" customFormat="1" x14ac:dyDescent="0.25">
      <c r="D1063" s="253"/>
    </row>
    <row r="1064" spans="4:4" s="3" customFormat="1" x14ac:dyDescent="0.25">
      <c r="D1064" s="253"/>
    </row>
    <row r="1065" spans="4:4" s="3" customFormat="1" x14ac:dyDescent="0.25">
      <c r="D1065" s="253"/>
    </row>
    <row r="1066" spans="4:4" s="3" customFormat="1" x14ac:dyDescent="0.25">
      <c r="D1066" s="253"/>
    </row>
    <row r="1067" spans="4:4" s="3" customFormat="1" x14ac:dyDescent="0.25">
      <c r="D1067" s="253"/>
    </row>
    <row r="1068" spans="4:4" s="3" customFormat="1" x14ac:dyDescent="0.25">
      <c r="D1068" s="253"/>
    </row>
    <row r="1069" spans="4:4" s="3" customFormat="1" x14ac:dyDescent="0.25">
      <c r="D1069" s="253"/>
    </row>
    <row r="1070" spans="4:4" s="3" customFormat="1" x14ac:dyDescent="0.25">
      <c r="D1070" s="253"/>
    </row>
    <row r="1071" spans="4:4" s="3" customFormat="1" x14ac:dyDescent="0.25">
      <c r="D1071" s="253"/>
    </row>
    <row r="1072" spans="4:4" s="3" customFormat="1" x14ac:dyDescent="0.25">
      <c r="D1072" s="253"/>
    </row>
    <row r="1073" spans="4:4" s="3" customFormat="1" x14ac:dyDescent="0.25">
      <c r="D1073" s="253"/>
    </row>
    <row r="1074" spans="4:4" s="3" customFormat="1" x14ac:dyDescent="0.25">
      <c r="D1074" s="253"/>
    </row>
    <row r="1075" spans="4:4" s="3" customFormat="1" x14ac:dyDescent="0.25">
      <c r="D1075" s="253"/>
    </row>
    <row r="1076" spans="4:4" s="3" customFormat="1" x14ac:dyDescent="0.25">
      <c r="D1076" s="253"/>
    </row>
    <row r="1077" spans="4:4" s="3" customFormat="1" x14ac:dyDescent="0.25">
      <c r="D1077" s="253"/>
    </row>
    <row r="1078" spans="4:4" s="3" customFormat="1" x14ac:dyDescent="0.25">
      <c r="D1078" s="253"/>
    </row>
    <row r="1079" spans="4:4" s="3" customFormat="1" x14ac:dyDescent="0.25">
      <c r="D1079" s="253"/>
    </row>
    <row r="1080" spans="4:4" s="3" customFormat="1" x14ac:dyDescent="0.25">
      <c r="D1080" s="253"/>
    </row>
    <row r="1081" spans="4:4" s="3" customFormat="1" x14ac:dyDescent="0.25">
      <c r="D1081" s="253"/>
    </row>
    <row r="1082" spans="4:4" s="3" customFormat="1" x14ac:dyDescent="0.25">
      <c r="D1082" s="253"/>
    </row>
    <row r="1083" spans="4:4" s="3" customFormat="1" x14ac:dyDescent="0.25">
      <c r="D1083" s="253"/>
    </row>
    <row r="1084" spans="4:4" s="3" customFormat="1" x14ac:dyDescent="0.25">
      <c r="D1084" s="253"/>
    </row>
    <row r="1085" spans="4:4" s="3" customFormat="1" x14ac:dyDescent="0.25">
      <c r="D1085" s="253"/>
    </row>
    <row r="1086" spans="4:4" s="3" customFormat="1" x14ac:dyDescent="0.25">
      <c r="D1086" s="253"/>
    </row>
    <row r="1087" spans="4:4" s="3" customFormat="1" x14ac:dyDescent="0.25">
      <c r="D1087" s="253"/>
    </row>
    <row r="1088" spans="4:4" s="3" customFormat="1" x14ac:dyDescent="0.25">
      <c r="D1088" s="253"/>
    </row>
    <row r="1089" spans="4:4" s="3" customFormat="1" x14ac:dyDescent="0.25">
      <c r="D1089" s="253"/>
    </row>
    <row r="1090" spans="4:4" s="3" customFormat="1" x14ac:dyDescent="0.25">
      <c r="D1090" s="253"/>
    </row>
    <row r="1091" spans="4:4" s="3" customFormat="1" x14ac:dyDescent="0.25">
      <c r="D1091" s="253"/>
    </row>
    <row r="1092" spans="4:4" s="3" customFormat="1" x14ac:dyDescent="0.25">
      <c r="D1092" s="253"/>
    </row>
    <row r="1093" spans="4:4" s="3" customFormat="1" x14ac:dyDescent="0.25">
      <c r="D1093" s="253"/>
    </row>
    <row r="1094" spans="4:4" s="3" customFormat="1" x14ac:dyDescent="0.25">
      <c r="D1094" s="253"/>
    </row>
    <row r="1095" spans="4:4" s="3" customFormat="1" x14ac:dyDescent="0.25">
      <c r="D1095" s="253"/>
    </row>
    <row r="1096" spans="4:4" s="3" customFormat="1" x14ac:dyDescent="0.25">
      <c r="D1096" s="253"/>
    </row>
    <row r="1097" spans="4:4" s="3" customFormat="1" x14ac:dyDescent="0.25">
      <c r="D1097" s="253"/>
    </row>
    <row r="1098" spans="4:4" s="3" customFormat="1" x14ac:dyDescent="0.25">
      <c r="D1098" s="253"/>
    </row>
    <row r="1099" spans="4:4" s="3" customFormat="1" x14ac:dyDescent="0.25">
      <c r="D1099" s="253"/>
    </row>
    <row r="1100" spans="4:4" s="3" customFormat="1" x14ac:dyDescent="0.25">
      <c r="D1100" s="253"/>
    </row>
    <row r="1101" spans="4:4" s="3" customFormat="1" x14ac:dyDescent="0.25">
      <c r="D1101" s="253"/>
    </row>
    <row r="1102" spans="4:4" s="3" customFormat="1" x14ac:dyDescent="0.25">
      <c r="D1102" s="253"/>
    </row>
    <row r="1103" spans="4:4" s="3" customFormat="1" x14ac:dyDescent="0.25">
      <c r="D1103" s="253"/>
    </row>
    <row r="1104" spans="4:4" s="3" customFormat="1" x14ac:dyDescent="0.25">
      <c r="D1104" s="253"/>
    </row>
    <row r="1105" spans="4:4" s="3" customFormat="1" x14ac:dyDescent="0.25">
      <c r="D1105" s="253"/>
    </row>
    <row r="1106" spans="4:4" s="3" customFormat="1" x14ac:dyDescent="0.25">
      <c r="D1106" s="253"/>
    </row>
    <row r="1107" spans="4:4" s="3" customFormat="1" x14ac:dyDescent="0.25">
      <c r="D1107" s="253"/>
    </row>
    <row r="1108" spans="4:4" s="3" customFormat="1" x14ac:dyDescent="0.25">
      <c r="D1108" s="253"/>
    </row>
    <row r="1109" spans="4:4" s="3" customFormat="1" x14ac:dyDescent="0.25">
      <c r="D1109" s="253"/>
    </row>
    <row r="1110" spans="4:4" s="3" customFormat="1" x14ac:dyDescent="0.25">
      <c r="D1110" s="253"/>
    </row>
    <row r="1111" spans="4:4" s="3" customFormat="1" x14ac:dyDescent="0.25">
      <c r="D1111" s="253"/>
    </row>
    <row r="1112" spans="4:4" s="3" customFormat="1" x14ac:dyDescent="0.25">
      <c r="D1112" s="253"/>
    </row>
    <row r="1113" spans="4:4" s="3" customFormat="1" x14ac:dyDescent="0.25">
      <c r="D1113" s="253"/>
    </row>
    <row r="1114" spans="4:4" s="3" customFormat="1" x14ac:dyDescent="0.25">
      <c r="D1114" s="253"/>
    </row>
    <row r="1115" spans="4:4" s="3" customFormat="1" x14ac:dyDescent="0.25">
      <c r="D1115" s="253"/>
    </row>
    <row r="1116" spans="4:4" s="3" customFormat="1" x14ac:dyDescent="0.25">
      <c r="D1116" s="253"/>
    </row>
    <row r="1117" spans="4:4" s="3" customFormat="1" x14ac:dyDescent="0.25">
      <c r="D1117" s="253"/>
    </row>
    <row r="1118" spans="4:4" s="3" customFormat="1" x14ac:dyDescent="0.25">
      <c r="D1118" s="253"/>
    </row>
    <row r="1119" spans="4:4" s="3" customFormat="1" x14ac:dyDescent="0.25">
      <c r="D1119" s="253"/>
    </row>
    <row r="1120" spans="4:4" s="3" customFormat="1" x14ac:dyDescent="0.25">
      <c r="D1120" s="253"/>
    </row>
    <row r="1121" spans="4:4" s="3" customFormat="1" x14ac:dyDescent="0.25">
      <c r="D1121" s="253"/>
    </row>
    <row r="1122" spans="4:4" s="3" customFormat="1" x14ac:dyDescent="0.25">
      <c r="D1122" s="253"/>
    </row>
    <row r="1123" spans="4:4" s="3" customFormat="1" x14ac:dyDescent="0.25">
      <c r="D1123" s="253"/>
    </row>
    <row r="1124" spans="4:4" s="3" customFormat="1" x14ac:dyDescent="0.25">
      <c r="D1124" s="253"/>
    </row>
    <row r="1125" spans="4:4" s="3" customFormat="1" x14ac:dyDescent="0.25">
      <c r="D1125" s="253"/>
    </row>
    <row r="1126" spans="4:4" s="3" customFormat="1" x14ac:dyDescent="0.25">
      <c r="D1126" s="253"/>
    </row>
    <row r="1127" spans="4:4" s="3" customFormat="1" x14ac:dyDescent="0.25">
      <c r="D1127" s="253"/>
    </row>
    <row r="1128" spans="4:4" s="3" customFormat="1" x14ac:dyDescent="0.25">
      <c r="D1128" s="253"/>
    </row>
    <row r="1129" spans="4:4" s="3" customFormat="1" x14ac:dyDescent="0.25">
      <c r="D1129" s="253"/>
    </row>
    <row r="1130" spans="4:4" s="3" customFormat="1" x14ac:dyDescent="0.25">
      <c r="D1130" s="253"/>
    </row>
    <row r="1131" spans="4:4" s="3" customFormat="1" x14ac:dyDescent="0.25">
      <c r="D1131" s="253"/>
    </row>
    <row r="1132" spans="4:4" s="3" customFormat="1" x14ac:dyDescent="0.25">
      <c r="D1132" s="253"/>
    </row>
    <row r="1133" spans="4:4" s="3" customFormat="1" x14ac:dyDescent="0.25">
      <c r="D1133" s="253"/>
    </row>
    <row r="1134" spans="4:4" s="3" customFormat="1" x14ac:dyDescent="0.25">
      <c r="D1134" s="253"/>
    </row>
    <row r="1135" spans="4:4" s="3" customFormat="1" x14ac:dyDescent="0.25">
      <c r="D1135" s="253"/>
    </row>
    <row r="1136" spans="4:4" s="3" customFormat="1" x14ac:dyDescent="0.25">
      <c r="D1136" s="253"/>
    </row>
    <row r="1137" spans="4:4" s="3" customFormat="1" x14ac:dyDescent="0.25">
      <c r="D1137" s="253"/>
    </row>
    <row r="1138" spans="4:4" s="3" customFormat="1" x14ac:dyDescent="0.25">
      <c r="D1138" s="253"/>
    </row>
    <row r="1139" spans="4:4" s="3" customFormat="1" x14ac:dyDescent="0.25">
      <c r="D1139" s="253"/>
    </row>
    <row r="1140" spans="4:4" s="3" customFormat="1" x14ac:dyDescent="0.25">
      <c r="D1140" s="253"/>
    </row>
    <row r="1141" spans="4:4" s="3" customFormat="1" x14ac:dyDescent="0.25">
      <c r="D1141" s="253"/>
    </row>
    <row r="1142" spans="4:4" s="3" customFormat="1" x14ac:dyDescent="0.25">
      <c r="D1142" s="253"/>
    </row>
    <row r="1143" spans="4:4" s="3" customFormat="1" x14ac:dyDescent="0.25">
      <c r="D1143" s="253"/>
    </row>
    <row r="1144" spans="4:4" s="3" customFormat="1" x14ac:dyDescent="0.25">
      <c r="D1144" s="253"/>
    </row>
    <row r="1145" spans="4:4" s="3" customFormat="1" x14ac:dyDescent="0.25">
      <c r="D1145" s="253"/>
    </row>
    <row r="1146" spans="4:4" s="3" customFormat="1" x14ac:dyDescent="0.25">
      <c r="D1146" s="253"/>
    </row>
    <row r="1147" spans="4:4" s="3" customFormat="1" x14ac:dyDescent="0.25">
      <c r="D1147" s="253"/>
    </row>
    <row r="1148" spans="4:4" s="3" customFormat="1" x14ac:dyDescent="0.25">
      <c r="D1148" s="253"/>
    </row>
    <row r="1149" spans="4:4" s="3" customFormat="1" x14ac:dyDescent="0.25">
      <c r="D1149" s="253"/>
    </row>
    <row r="1150" spans="4:4" s="3" customFormat="1" x14ac:dyDescent="0.25">
      <c r="D1150" s="253"/>
    </row>
    <row r="1151" spans="4:4" s="3" customFormat="1" x14ac:dyDescent="0.25">
      <c r="D1151" s="253"/>
    </row>
    <row r="1152" spans="4:4" s="3" customFormat="1" x14ac:dyDescent="0.25">
      <c r="D1152" s="253"/>
    </row>
    <row r="1153" spans="4:4" s="3" customFormat="1" x14ac:dyDescent="0.25">
      <c r="D1153" s="253"/>
    </row>
    <row r="1154" spans="4:4" s="3" customFormat="1" x14ac:dyDescent="0.25">
      <c r="D1154" s="253"/>
    </row>
    <row r="1155" spans="4:4" s="3" customFormat="1" x14ac:dyDescent="0.25">
      <c r="D1155" s="253"/>
    </row>
    <row r="1156" spans="4:4" s="3" customFormat="1" x14ac:dyDescent="0.25">
      <c r="D1156" s="253"/>
    </row>
    <row r="1157" spans="4:4" s="3" customFormat="1" x14ac:dyDescent="0.25">
      <c r="D1157" s="253"/>
    </row>
    <row r="1158" spans="4:4" s="3" customFormat="1" x14ac:dyDescent="0.25">
      <c r="D1158" s="253"/>
    </row>
    <row r="1159" spans="4:4" s="3" customFormat="1" x14ac:dyDescent="0.25">
      <c r="D1159" s="253"/>
    </row>
    <row r="1160" spans="4:4" s="3" customFormat="1" x14ac:dyDescent="0.25">
      <c r="D1160" s="253"/>
    </row>
    <row r="1161" spans="4:4" s="3" customFormat="1" x14ac:dyDescent="0.25">
      <c r="D1161" s="253"/>
    </row>
    <row r="1162" spans="4:4" s="3" customFormat="1" x14ac:dyDescent="0.25">
      <c r="D1162" s="253"/>
    </row>
    <row r="1163" spans="4:4" s="3" customFormat="1" x14ac:dyDescent="0.25">
      <c r="D1163" s="253"/>
    </row>
    <row r="1164" spans="4:4" s="3" customFormat="1" x14ac:dyDescent="0.25">
      <c r="D1164" s="253"/>
    </row>
    <row r="1165" spans="4:4" s="3" customFormat="1" x14ac:dyDescent="0.25">
      <c r="D1165" s="253"/>
    </row>
    <row r="1166" spans="4:4" s="3" customFormat="1" x14ac:dyDescent="0.25">
      <c r="D1166" s="253"/>
    </row>
    <row r="1167" spans="4:4" s="3" customFormat="1" x14ac:dyDescent="0.25">
      <c r="D1167" s="253"/>
    </row>
    <row r="1168" spans="4:4" s="3" customFormat="1" x14ac:dyDescent="0.25">
      <c r="D1168" s="253"/>
    </row>
    <row r="1169" spans="4:4" s="3" customFormat="1" x14ac:dyDescent="0.25">
      <c r="D1169" s="253"/>
    </row>
    <row r="1170" spans="4:4" s="3" customFormat="1" x14ac:dyDescent="0.25">
      <c r="D1170" s="253"/>
    </row>
    <row r="1171" spans="4:4" s="3" customFormat="1" x14ac:dyDescent="0.25">
      <c r="D1171" s="253"/>
    </row>
    <row r="1172" spans="4:4" s="3" customFormat="1" x14ac:dyDescent="0.25">
      <c r="D1172" s="253"/>
    </row>
    <row r="1173" spans="4:4" s="3" customFormat="1" x14ac:dyDescent="0.25">
      <c r="D1173" s="253"/>
    </row>
    <row r="1174" spans="4:4" s="3" customFormat="1" x14ac:dyDescent="0.25">
      <c r="D1174" s="253"/>
    </row>
    <row r="1175" spans="4:4" s="3" customFormat="1" x14ac:dyDescent="0.25">
      <c r="D1175" s="253"/>
    </row>
    <row r="1176" spans="4:4" s="3" customFormat="1" x14ac:dyDescent="0.25">
      <c r="D1176" s="253"/>
    </row>
    <row r="1177" spans="4:4" s="3" customFormat="1" x14ac:dyDescent="0.25">
      <c r="D1177" s="253"/>
    </row>
    <row r="1178" spans="4:4" s="3" customFormat="1" x14ac:dyDescent="0.25">
      <c r="D1178" s="253"/>
    </row>
    <row r="1179" spans="4:4" s="3" customFormat="1" x14ac:dyDescent="0.25">
      <c r="D1179" s="253"/>
    </row>
    <row r="1180" spans="4:4" s="3" customFormat="1" x14ac:dyDescent="0.25">
      <c r="D1180" s="253"/>
    </row>
    <row r="1181" spans="4:4" s="3" customFormat="1" x14ac:dyDescent="0.25">
      <c r="D1181" s="253"/>
    </row>
    <row r="1182" spans="4:4" s="3" customFormat="1" x14ac:dyDescent="0.25">
      <c r="D1182" s="253"/>
    </row>
    <row r="1183" spans="4:4" s="3" customFormat="1" x14ac:dyDescent="0.25">
      <c r="D1183" s="253"/>
    </row>
    <row r="1184" spans="4:4" s="3" customFormat="1" x14ac:dyDescent="0.25">
      <c r="D1184" s="253"/>
    </row>
    <row r="1185" spans="4:4" s="3" customFormat="1" x14ac:dyDescent="0.25">
      <c r="D1185" s="253"/>
    </row>
    <row r="1186" spans="4:4" s="3" customFormat="1" x14ac:dyDescent="0.25">
      <c r="D1186" s="253"/>
    </row>
    <row r="1187" spans="4:4" s="3" customFormat="1" x14ac:dyDescent="0.25">
      <c r="D1187" s="253"/>
    </row>
    <row r="1188" spans="4:4" s="3" customFormat="1" x14ac:dyDescent="0.25">
      <c r="D1188" s="253"/>
    </row>
    <row r="1189" spans="4:4" s="3" customFormat="1" x14ac:dyDescent="0.25">
      <c r="D1189" s="253"/>
    </row>
    <row r="1190" spans="4:4" s="3" customFormat="1" x14ac:dyDescent="0.25">
      <c r="D1190" s="253"/>
    </row>
    <row r="1191" spans="4:4" s="3" customFormat="1" x14ac:dyDescent="0.25">
      <c r="D1191" s="253"/>
    </row>
    <row r="1192" spans="4:4" s="3" customFormat="1" x14ac:dyDescent="0.25">
      <c r="D1192" s="253"/>
    </row>
    <row r="1193" spans="4:4" s="3" customFormat="1" x14ac:dyDescent="0.25">
      <c r="D1193" s="253"/>
    </row>
    <row r="1194" spans="4:4" s="3" customFormat="1" x14ac:dyDescent="0.25">
      <c r="D1194" s="253"/>
    </row>
    <row r="1195" spans="4:4" s="3" customFormat="1" x14ac:dyDescent="0.25">
      <c r="D1195" s="253"/>
    </row>
    <row r="1196" spans="4:4" s="3" customFormat="1" x14ac:dyDescent="0.25">
      <c r="D1196" s="253"/>
    </row>
    <row r="1197" spans="4:4" s="3" customFormat="1" x14ac:dyDescent="0.25">
      <c r="D1197" s="253"/>
    </row>
    <row r="1198" spans="4:4" s="3" customFormat="1" x14ac:dyDescent="0.25">
      <c r="D1198" s="253"/>
    </row>
    <row r="1199" spans="4:4" s="3" customFormat="1" x14ac:dyDescent="0.25">
      <c r="D1199" s="253"/>
    </row>
    <row r="1200" spans="4:4" s="3" customFormat="1" x14ac:dyDescent="0.25">
      <c r="D1200" s="253"/>
    </row>
    <row r="1201" spans="4:4" s="3" customFormat="1" x14ac:dyDescent="0.25">
      <c r="D1201" s="253"/>
    </row>
    <row r="1202" spans="4:4" s="3" customFormat="1" x14ac:dyDescent="0.25">
      <c r="D1202" s="253"/>
    </row>
    <row r="1203" spans="4:4" s="3" customFormat="1" x14ac:dyDescent="0.25">
      <c r="D1203" s="253"/>
    </row>
    <row r="1204" spans="4:4" s="3" customFormat="1" x14ac:dyDescent="0.25">
      <c r="D1204" s="253"/>
    </row>
    <row r="1205" spans="4:4" s="3" customFormat="1" x14ac:dyDescent="0.25">
      <c r="D1205" s="253"/>
    </row>
    <row r="1206" spans="4:4" s="3" customFormat="1" x14ac:dyDescent="0.25">
      <c r="D1206" s="253"/>
    </row>
    <row r="1207" spans="4:4" s="3" customFormat="1" x14ac:dyDescent="0.25">
      <c r="D1207" s="253"/>
    </row>
    <row r="1208" spans="4:4" s="3" customFormat="1" x14ac:dyDescent="0.25">
      <c r="D1208" s="253"/>
    </row>
    <row r="1209" spans="4:4" s="3" customFormat="1" x14ac:dyDescent="0.25">
      <c r="D1209" s="253"/>
    </row>
    <row r="1210" spans="4:4" s="3" customFormat="1" x14ac:dyDescent="0.25">
      <c r="D1210" s="253"/>
    </row>
    <row r="1211" spans="4:4" s="3" customFormat="1" x14ac:dyDescent="0.25">
      <c r="D1211" s="253"/>
    </row>
    <row r="1212" spans="4:4" s="3" customFormat="1" x14ac:dyDescent="0.25">
      <c r="D1212" s="253"/>
    </row>
    <row r="1213" spans="4:4" s="3" customFormat="1" x14ac:dyDescent="0.25">
      <c r="D1213" s="253"/>
    </row>
    <row r="1214" spans="4:4" s="3" customFormat="1" x14ac:dyDescent="0.25">
      <c r="D1214" s="253"/>
    </row>
    <row r="1215" spans="4:4" s="3" customFormat="1" x14ac:dyDescent="0.25">
      <c r="D1215" s="253"/>
    </row>
    <row r="1216" spans="4:4" s="3" customFormat="1" x14ac:dyDescent="0.25">
      <c r="D1216" s="253"/>
    </row>
    <row r="1217" spans="4:4" s="3" customFormat="1" x14ac:dyDescent="0.25">
      <c r="D1217" s="253"/>
    </row>
    <row r="1218" spans="4:4" s="3" customFormat="1" x14ac:dyDescent="0.25">
      <c r="D1218" s="253"/>
    </row>
    <row r="1219" spans="4:4" s="3" customFormat="1" x14ac:dyDescent="0.25">
      <c r="D1219" s="253"/>
    </row>
    <row r="1220" spans="4:4" s="3" customFormat="1" x14ac:dyDescent="0.25">
      <c r="D1220" s="253"/>
    </row>
    <row r="1221" spans="4:4" s="3" customFormat="1" x14ac:dyDescent="0.25">
      <c r="D1221" s="253"/>
    </row>
    <row r="1222" spans="4:4" s="3" customFormat="1" x14ac:dyDescent="0.25">
      <c r="D1222" s="253"/>
    </row>
    <row r="1223" spans="4:4" s="3" customFormat="1" x14ac:dyDescent="0.25">
      <c r="D1223" s="253"/>
    </row>
    <row r="1224" spans="4:4" s="3" customFormat="1" x14ac:dyDescent="0.25">
      <c r="D1224" s="253"/>
    </row>
    <row r="1225" spans="4:4" s="3" customFormat="1" x14ac:dyDescent="0.25">
      <c r="D1225" s="253"/>
    </row>
    <row r="1226" spans="4:4" s="3" customFormat="1" x14ac:dyDescent="0.25">
      <c r="D1226" s="253"/>
    </row>
    <row r="1227" spans="4:4" s="3" customFormat="1" x14ac:dyDescent="0.25">
      <c r="D1227" s="253"/>
    </row>
    <row r="1228" spans="4:4" s="3" customFormat="1" x14ac:dyDescent="0.25">
      <c r="D1228" s="253"/>
    </row>
    <row r="1229" spans="4:4" s="3" customFormat="1" x14ac:dyDescent="0.25">
      <c r="D1229" s="253"/>
    </row>
    <row r="1230" spans="4:4" s="3" customFormat="1" x14ac:dyDescent="0.25">
      <c r="D1230" s="253"/>
    </row>
    <row r="1231" spans="4:4" s="3" customFormat="1" x14ac:dyDescent="0.25">
      <c r="D1231" s="253"/>
    </row>
    <row r="1232" spans="4:4" s="3" customFormat="1" x14ac:dyDescent="0.25">
      <c r="D1232" s="253"/>
    </row>
    <row r="1233" spans="4:4" s="3" customFormat="1" x14ac:dyDescent="0.25">
      <c r="D1233" s="253"/>
    </row>
    <row r="1234" spans="4:4" s="3" customFormat="1" x14ac:dyDescent="0.25">
      <c r="D1234" s="253"/>
    </row>
    <row r="1235" spans="4:4" s="3" customFormat="1" x14ac:dyDescent="0.25">
      <c r="D1235" s="253"/>
    </row>
    <row r="1236" spans="4:4" s="3" customFormat="1" x14ac:dyDescent="0.25">
      <c r="D1236" s="253"/>
    </row>
    <row r="1237" spans="4:4" s="3" customFormat="1" x14ac:dyDescent="0.25">
      <c r="D1237" s="253"/>
    </row>
    <row r="1238" spans="4:4" s="3" customFormat="1" x14ac:dyDescent="0.25">
      <c r="D1238" s="253"/>
    </row>
    <row r="1239" spans="4:4" s="3" customFormat="1" x14ac:dyDescent="0.25">
      <c r="D1239" s="253"/>
    </row>
    <row r="1240" spans="4:4" s="3" customFormat="1" x14ac:dyDescent="0.25">
      <c r="D1240" s="253"/>
    </row>
    <row r="1241" spans="4:4" s="3" customFormat="1" x14ac:dyDescent="0.25">
      <c r="D1241" s="253"/>
    </row>
    <row r="1242" spans="4:4" s="3" customFormat="1" x14ac:dyDescent="0.25">
      <c r="D1242" s="253"/>
    </row>
    <row r="1243" spans="4:4" s="3" customFormat="1" x14ac:dyDescent="0.25">
      <c r="D1243" s="253"/>
    </row>
    <row r="1244" spans="4:4" s="3" customFormat="1" x14ac:dyDescent="0.25">
      <c r="D1244" s="253"/>
    </row>
    <row r="1245" spans="4:4" s="3" customFormat="1" x14ac:dyDescent="0.25">
      <c r="D1245" s="253"/>
    </row>
    <row r="1246" spans="4:4" s="3" customFormat="1" x14ac:dyDescent="0.25">
      <c r="D1246" s="253"/>
    </row>
    <row r="1247" spans="4:4" s="3" customFormat="1" x14ac:dyDescent="0.25">
      <c r="D1247" s="253"/>
    </row>
    <row r="1248" spans="4:4" s="3" customFormat="1" x14ac:dyDescent="0.25">
      <c r="D1248" s="253"/>
    </row>
    <row r="1249" spans="4:4" s="3" customFormat="1" x14ac:dyDescent="0.25">
      <c r="D1249" s="253"/>
    </row>
    <row r="1250" spans="4:4" s="3" customFormat="1" x14ac:dyDescent="0.25">
      <c r="D1250" s="253"/>
    </row>
    <row r="1251" spans="4:4" s="3" customFormat="1" x14ac:dyDescent="0.25">
      <c r="D1251" s="253"/>
    </row>
    <row r="1252" spans="4:4" s="3" customFormat="1" x14ac:dyDescent="0.25">
      <c r="D1252" s="253"/>
    </row>
    <row r="1253" spans="4:4" s="3" customFormat="1" x14ac:dyDescent="0.25">
      <c r="D1253" s="253"/>
    </row>
    <row r="1254" spans="4:4" s="3" customFormat="1" x14ac:dyDescent="0.25">
      <c r="D1254" s="253"/>
    </row>
    <row r="1255" spans="4:4" s="3" customFormat="1" x14ac:dyDescent="0.25">
      <c r="D1255" s="253"/>
    </row>
    <row r="1256" spans="4:4" s="3" customFormat="1" x14ac:dyDescent="0.25">
      <c r="D1256" s="253"/>
    </row>
    <row r="1257" spans="4:4" s="3" customFormat="1" x14ac:dyDescent="0.25">
      <c r="D1257" s="253"/>
    </row>
    <row r="1258" spans="4:4" s="3" customFormat="1" x14ac:dyDescent="0.25">
      <c r="D1258" s="253"/>
    </row>
    <row r="1259" spans="4:4" s="3" customFormat="1" x14ac:dyDescent="0.25">
      <c r="D1259" s="253"/>
    </row>
    <row r="1260" spans="4:4" s="3" customFormat="1" x14ac:dyDescent="0.25">
      <c r="D1260" s="253"/>
    </row>
    <row r="1261" spans="4:4" s="3" customFormat="1" x14ac:dyDescent="0.25">
      <c r="D1261" s="253"/>
    </row>
    <row r="1262" spans="4:4" s="3" customFormat="1" x14ac:dyDescent="0.25">
      <c r="D1262" s="253"/>
    </row>
    <row r="1263" spans="4:4" s="3" customFormat="1" x14ac:dyDescent="0.25">
      <c r="D1263" s="253"/>
    </row>
    <row r="1264" spans="4:4" s="3" customFormat="1" x14ac:dyDescent="0.25">
      <c r="D1264" s="253"/>
    </row>
    <row r="1265" spans="4:4" s="3" customFormat="1" x14ac:dyDescent="0.25">
      <c r="D1265" s="253"/>
    </row>
    <row r="1266" spans="4:4" s="3" customFormat="1" x14ac:dyDescent="0.25">
      <c r="D1266" s="253"/>
    </row>
    <row r="1267" spans="4:4" s="3" customFormat="1" x14ac:dyDescent="0.25">
      <c r="D1267" s="253"/>
    </row>
    <row r="1268" spans="4:4" s="3" customFormat="1" x14ac:dyDescent="0.25">
      <c r="D1268" s="253"/>
    </row>
    <row r="1269" spans="4:4" s="3" customFormat="1" x14ac:dyDescent="0.25">
      <c r="D1269" s="253"/>
    </row>
    <row r="1270" spans="4:4" s="3" customFormat="1" x14ac:dyDescent="0.25">
      <c r="D1270" s="253"/>
    </row>
    <row r="1271" spans="4:4" s="3" customFormat="1" x14ac:dyDescent="0.25">
      <c r="D1271" s="253"/>
    </row>
    <row r="1272" spans="4:4" s="3" customFormat="1" x14ac:dyDescent="0.25">
      <c r="D1272" s="253"/>
    </row>
    <row r="1273" spans="4:4" s="3" customFormat="1" x14ac:dyDescent="0.25">
      <c r="D1273" s="253"/>
    </row>
    <row r="1274" spans="4:4" s="3" customFormat="1" x14ac:dyDescent="0.25">
      <c r="D1274" s="253"/>
    </row>
    <row r="1275" spans="4:4" s="3" customFormat="1" x14ac:dyDescent="0.25">
      <c r="D1275" s="253"/>
    </row>
    <row r="1276" spans="4:4" s="3" customFormat="1" x14ac:dyDescent="0.25">
      <c r="D1276" s="253"/>
    </row>
    <row r="1277" spans="4:4" s="3" customFormat="1" x14ac:dyDescent="0.25">
      <c r="D1277" s="253"/>
    </row>
    <row r="1278" spans="4:4" s="3" customFormat="1" x14ac:dyDescent="0.25">
      <c r="D1278" s="253"/>
    </row>
    <row r="1279" spans="4:4" s="3" customFormat="1" x14ac:dyDescent="0.25">
      <c r="D1279" s="253"/>
    </row>
    <row r="1280" spans="4:4" s="3" customFormat="1" x14ac:dyDescent="0.25">
      <c r="D1280" s="253"/>
    </row>
    <row r="1281" spans="4:4" s="3" customFormat="1" x14ac:dyDescent="0.25">
      <c r="D1281" s="253"/>
    </row>
    <row r="1282" spans="4:4" s="3" customFormat="1" x14ac:dyDescent="0.25">
      <c r="D1282" s="253"/>
    </row>
    <row r="1283" spans="4:4" s="3" customFormat="1" x14ac:dyDescent="0.25">
      <c r="D1283" s="253"/>
    </row>
    <row r="1284" spans="4:4" s="3" customFormat="1" x14ac:dyDescent="0.25">
      <c r="D1284" s="253"/>
    </row>
    <row r="1285" spans="4:4" s="3" customFormat="1" x14ac:dyDescent="0.25">
      <c r="D1285" s="253"/>
    </row>
    <row r="1286" spans="4:4" s="3" customFormat="1" x14ac:dyDescent="0.25">
      <c r="D1286" s="253"/>
    </row>
    <row r="1287" spans="4:4" s="3" customFormat="1" x14ac:dyDescent="0.25">
      <c r="D1287" s="253"/>
    </row>
    <row r="1288" spans="4:4" s="3" customFormat="1" x14ac:dyDescent="0.25">
      <c r="D1288" s="253"/>
    </row>
    <row r="1289" spans="4:4" s="3" customFormat="1" x14ac:dyDescent="0.25">
      <c r="D1289" s="253"/>
    </row>
    <row r="1290" spans="4:4" s="3" customFormat="1" x14ac:dyDescent="0.25">
      <c r="D1290" s="253"/>
    </row>
    <row r="1291" spans="4:4" s="3" customFormat="1" x14ac:dyDescent="0.25">
      <c r="D1291" s="253"/>
    </row>
    <row r="1292" spans="4:4" s="3" customFormat="1" x14ac:dyDescent="0.25">
      <c r="D1292" s="253"/>
    </row>
    <row r="1293" spans="4:4" s="3" customFormat="1" x14ac:dyDescent="0.25">
      <c r="D1293" s="253"/>
    </row>
    <row r="1294" spans="4:4" s="3" customFormat="1" x14ac:dyDescent="0.25">
      <c r="D1294" s="253"/>
    </row>
    <row r="1295" spans="4:4" s="3" customFormat="1" x14ac:dyDescent="0.25">
      <c r="D1295" s="253"/>
    </row>
    <row r="1296" spans="4:4" s="3" customFormat="1" x14ac:dyDescent="0.25">
      <c r="D1296" s="253"/>
    </row>
    <row r="1297" spans="4:4" s="3" customFormat="1" x14ac:dyDescent="0.25">
      <c r="D1297" s="253"/>
    </row>
    <row r="1298" spans="4:4" s="3" customFormat="1" x14ac:dyDescent="0.25">
      <c r="D1298" s="253"/>
    </row>
    <row r="1299" spans="4:4" s="3" customFormat="1" x14ac:dyDescent="0.25">
      <c r="D1299" s="253"/>
    </row>
    <row r="1300" spans="4:4" s="3" customFormat="1" x14ac:dyDescent="0.25">
      <c r="D1300" s="253"/>
    </row>
    <row r="1301" spans="4:4" s="3" customFormat="1" x14ac:dyDescent="0.25">
      <c r="D1301" s="253"/>
    </row>
    <row r="1302" spans="4:4" s="3" customFormat="1" x14ac:dyDescent="0.25">
      <c r="D1302" s="253"/>
    </row>
    <row r="1303" spans="4:4" s="3" customFormat="1" x14ac:dyDescent="0.25">
      <c r="D1303" s="253"/>
    </row>
    <row r="1304" spans="4:4" s="3" customFormat="1" x14ac:dyDescent="0.25">
      <c r="D1304" s="253"/>
    </row>
    <row r="1305" spans="4:4" s="3" customFormat="1" x14ac:dyDescent="0.25">
      <c r="D1305" s="253"/>
    </row>
    <row r="1306" spans="4:4" s="3" customFormat="1" x14ac:dyDescent="0.25">
      <c r="D1306" s="253"/>
    </row>
    <row r="1307" spans="4:4" s="3" customFormat="1" x14ac:dyDescent="0.25">
      <c r="D1307" s="253"/>
    </row>
    <row r="1308" spans="4:4" s="3" customFormat="1" x14ac:dyDescent="0.25">
      <c r="D1308" s="253"/>
    </row>
    <row r="1309" spans="4:4" s="3" customFormat="1" x14ac:dyDescent="0.25">
      <c r="D1309" s="253"/>
    </row>
    <row r="1310" spans="4:4" s="3" customFormat="1" x14ac:dyDescent="0.25">
      <c r="D1310" s="253"/>
    </row>
    <row r="1311" spans="4:4" s="3" customFormat="1" x14ac:dyDescent="0.25">
      <c r="D1311" s="253"/>
    </row>
    <row r="1312" spans="4:4" s="3" customFormat="1" x14ac:dyDescent="0.25">
      <c r="D1312" s="253"/>
    </row>
    <row r="1313" spans="4:4" s="3" customFormat="1" x14ac:dyDescent="0.25">
      <c r="D1313" s="253"/>
    </row>
    <row r="1314" spans="4:4" s="3" customFormat="1" x14ac:dyDescent="0.25">
      <c r="D1314" s="253"/>
    </row>
    <row r="1315" spans="4:4" s="3" customFormat="1" x14ac:dyDescent="0.25">
      <c r="D1315" s="253"/>
    </row>
    <row r="1316" spans="4:4" s="3" customFormat="1" x14ac:dyDescent="0.25">
      <c r="D1316" s="253"/>
    </row>
    <row r="1317" spans="4:4" s="3" customFormat="1" x14ac:dyDescent="0.25">
      <c r="D1317" s="253"/>
    </row>
    <row r="1318" spans="4:4" s="3" customFormat="1" x14ac:dyDescent="0.25">
      <c r="D1318" s="253"/>
    </row>
    <row r="1319" spans="4:4" s="3" customFormat="1" x14ac:dyDescent="0.25">
      <c r="D1319" s="253"/>
    </row>
    <row r="1320" spans="4:4" s="3" customFormat="1" x14ac:dyDescent="0.25">
      <c r="D1320" s="253"/>
    </row>
    <row r="1321" spans="4:4" s="3" customFormat="1" x14ac:dyDescent="0.25">
      <c r="D1321" s="253"/>
    </row>
    <row r="1322" spans="4:4" s="3" customFormat="1" x14ac:dyDescent="0.25">
      <c r="D1322" s="253"/>
    </row>
    <row r="1323" spans="4:4" s="3" customFormat="1" x14ac:dyDescent="0.25">
      <c r="D1323" s="253"/>
    </row>
    <row r="1324" spans="4:4" s="3" customFormat="1" x14ac:dyDescent="0.25">
      <c r="D1324" s="253"/>
    </row>
    <row r="1325" spans="4:4" s="3" customFormat="1" x14ac:dyDescent="0.25">
      <c r="D1325" s="253"/>
    </row>
    <row r="1326" spans="4:4" s="3" customFormat="1" x14ac:dyDescent="0.25">
      <c r="D1326" s="253"/>
    </row>
    <row r="1327" spans="4:4" s="3" customFormat="1" x14ac:dyDescent="0.25">
      <c r="D1327" s="253"/>
    </row>
    <row r="1328" spans="4:4" s="3" customFormat="1" x14ac:dyDescent="0.25">
      <c r="D1328" s="253"/>
    </row>
    <row r="1329" spans="4:4" s="3" customFormat="1" x14ac:dyDescent="0.25">
      <c r="D1329" s="253"/>
    </row>
    <row r="1330" spans="4:4" s="3" customFormat="1" x14ac:dyDescent="0.25">
      <c r="D1330" s="253"/>
    </row>
    <row r="1331" spans="4:4" s="3" customFormat="1" x14ac:dyDescent="0.25">
      <c r="D1331" s="253"/>
    </row>
    <row r="1332" spans="4:4" s="3" customFormat="1" x14ac:dyDescent="0.25">
      <c r="D1332" s="253"/>
    </row>
    <row r="1333" spans="4:4" s="3" customFormat="1" x14ac:dyDescent="0.25">
      <c r="D1333" s="253"/>
    </row>
    <row r="1334" spans="4:4" s="3" customFormat="1" x14ac:dyDescent="0.25">
      <c r="D1334" s="253"/>
    </row>
    <row r="1335" spans="4:4" s="3" customFormat="1" x14ac:dyDescent="0.25">
      <c r="D1335" s="253"/>
    </row>
    <row r="1336" spans="4:4" s="3" customFormat="1" x14ac:dyDescent="0.25">
      <c r="D1336" s="253"/>
    </row>
    <row r="1337" spans="4:4" s="3" customFormat="1" x14ac:dyDescent="0.25">
      <c r="D1337" s="253"/>
    </row>
    <row r="1338" spans="4:4" s="3" customFormat="1" x14ac:dyDescent="0.25">
      <c r="D1338" s="253"/>
    </row>
    <row r="1339" spans="4:4" s="3" customFormat="1" x14ac:dyDescent="0.25">
      <c r="D1339" s="253"/>
    </row>
    <row r="1340" spans="4:4" s="3" customFormat="1" x14ac:dyDescent="0.25">
      <c r="D1340" s="253"/>
    </row>
    <row r="1341" spans="4:4" s="3" customFormat="1" x14ac:dyDescent="0.25">
      <c r="D1341" s="253"/>
    </row>
    <row r="1342" spans="4:4" s="3" customFormat="1" x14ac:dyDescent="0.25">
      <c r="D1342" s="253"/>
    </row>
    <row r="1343" spans="4:4" s="3" customFormat="1" x14ac:dyDescent="0.25">
      <c r="D1343" s="253"/>
    </row>
    <row r="1344" spans="4:4" s="3" customFormat="1" x14ac:dyDescent="0.25">
      <c r="D1344" s="253"/>
    </row>
    <row r="1345" spans="4:4" s="3" customFormat="1" x14ac:dyDescent="0.25">
      <c r="D1345" s="253"/>
    </row>
    <row r="1346" spans="4:4" s="3" customFormat="1" x14ac:dyDescent="0.25">
      <c r="D1346" s="253"/>
    </row>
    <row r="1347" spans="4:4" s="3" customFormat="1" x14ac:dyDescent="0.25">
      <c r="D1347" s="253"/>
    </row>
    <row r="1348" spans="4:4" s="3" customFormat="1" x14ac:dyDescent="0.25">
      <c r="D1348" s="253"/>
    </row>
    <row r="1349" spans="4:4" s="3" customFormat="1" x14ac:dyDescent="0.25">
      <c r="D1349" s="253"/>
    </row>
    <row r="1350" spans="4:4" s="3" customFormat="1" x14ac:dyDescent="0.25">
      <c r="D1350" s="253"/>
    </row>
    <row r="1351" spans="4:4" s="3" customFormat="1" x14ac:dyDescent="0.25">
      <c r="D1351" s="253"/>
    </row>
    <row r="1352" spans="4:4" s="3" customFormat="1" x14ac:dyDescent="0.25">
      <c r="D1352" s="253"/>
    </row>
    <row r="1353" spans="4:4" s="3" customFormat="1" x14ac:dyDescent="0.25">
      <c r="D1353" s="253"/>
    </row>
    <row r="1354" spans="4:4" s="3" customFormat="1" x14ac:dyDescent="0.25">
      <c r="D1354" s="253"/>
    </row>
    <row r="1355" spans="4:4" s="3" customFormat="1" x14ac:dyDescent="0.25">
      <c r="D1355" s="253"/>
    </row>
    <row r="1356" spans="4:4" s="3" customFormat="1" x14ac:dyDescent="0.25">
      <c r="D1356" s="253"/>
    </row>
    <row r="1357" spans="4:4" s="3" customFormat="1" x14ac:dyDescent="0.25">
      <c r="D1357" s="253"/>
    </row>
    <row r="1358" spans="4:4" s="3" customFormat="1" x14ac:dyDescent="0.25">
      <c r="D1358" s="253"/>
    </row>
    <row r="1359" spans="4:4" s="3" customFormat="1" x14ac:dyDescent="0.25">
      <c r="D1359" s="253"/>
    </row>
    <row r="1360" spans="4:4" s="3" customFormat="1" x14ac:dyDescent="0.25">
      <c r="D1360" s="253"/>
    </row>
    <row r="1361" spans="4:4" s="3" customFormat="1" x14ac:dyDescent="0.25">
      <c r="D1361" s="253"/>
    </row>
    <row r="1362" spans="4:4" s="3" customFormat="1" x14ac:dyDescent="0.25">
      <c r="D1362" s="253"/>
    </row>
    <row r="1363" spans="4:4" s="3" customFormat="1" x14ac:dyDescent="0.25">
      <c r="D1363" s="253"/>
    </row>
    <row r="1364" spans="4:4" s="3" customFormat="1" x14ac:dyDescent="0.25">
      <c r="D1364" s="253"/>
    </row>
    <row r="1365" spans="4:4" s="3" customFormat="1" x14ac:dyDescent="0.25">
      <c r="D1365" s="253"/>
    </row>
    <row r="1366" spans="4:4" s="3" customFormat="1" x14ac:dyDescent="0.25">
      <c r="D1366" s="253"/>
    </row>
    <row r="1367" spans="4:4" s="3" customFormat="1" x14ac:dyDescent="0.25">
      <c r="D1367" s="253"/>
    </row>
    <row r="1368" spans="4:4" s="3" customFormat="1" x14ac:dyDescent="0.25">
      <c r="D1368" s="253"/>
    </row>
    <row r="1369" spans="4:4" s="3" customFormat="1" x14ac:dyDescent="0.25">
      <c r="D1369" s="253"/>
    </row>
    <row r="1370" spans="4:4" s="3" customFormat="1" x14ac:dyDescent="0.25">
      <c r="D1370" s="253"/>
    </row>
    <row r="1371" spans="4:4" s="3" customFormat="1" x14ac:dyDescent="0.25">
      <c r="D1371" s="253"/>
    </row>
    <row r="1372" spans="4:4" s="3" customFormat="1" x14ac:dyDescent="0.25">
      <c r="D1372" s="253"/>
    </row>
    <row r="1373" spans="4:4" s="3" customFormat="1" x14ac:dyDescent="0.25">
      <c r="D1373" s="253"/>
    </row>
    <row r="1374" spans="4:4" s="3" customFormat="1" x14ac:dyDescent="0.25">
      <c r="D1374" s="253"/>
    </row>
    <row r="1375" spans="4:4" s="3" customFormat="1" x14ac:dyDescent="0.25">
      <c r="D1375" s="253"/>
    </row>
    <row r="1376" spans="4:4" s="3" customFormat="1" x14ac:dyDescent="0.25">
      <c r="D1376" s="253"/>
    </row>
    <row r="1377" spans="4:4" s="3" customFormat="1" x14ac:dyDescent="0.25">
      <c r="D1377" s="253"/>
    </row>
    <row r="1378" spans="4:4" s="3" customFormat="1" x14ac:dyDescent="0.25">
      <c r="D1378" s="253"/>
    </row>
    <row r="1379" spans="4:4" s="3" customFormat="1" x14ac:dyDescent="0.25">
      <c r="D1379" s="253"/>
    </row>
    <row r="1380" spans="4:4" s="3" customFormat="1" x14ac:dyDescent="0.25">
      <c r="D1380" s="253"/>
    </row>
    <row r="1381" spans="4:4" s="3" customFormat="1" x14ac:dyDescent="0.25">
      <c r="D1381" s="253"/>
    </row>
    <row r="1382" spans="4:4" s="3" customFormat="1" x14ac:dyDescent="0.25">
      <c r="D1382" s="253"/>
    </row>
    <row r="1383" spans="4:4" s="3" customFormat="1" x14ac:dyDescent="0.25">
      <c r="D1383" s="253"/>
    </row>
    <row r="1384" spans="4:4" s="3" customFormat="1" x14ac:dyDescent="0.25">
      <c r="D1384" s="253"/>
    </row>
    <row r="1385" spans="4:4" s="3" customFormat="1" x14ac:dyDescent="0.25">
      <c r="D1385" s="253"/>
    </row>
    <row r="1386" spans="4:4" s="3" customFormat="1" x14ac:dyDescent="0.25">
      <c r="D1386" s="253"/>
    </row>
    <row r="1387" spans="4:4" s="3" customFormat="1" x14ac:dyDescent="0.25">
      <c r="D1387" s="253"/>
    </row>
    <row r="1388" spans="4:4" s="3" customFormat="1" x14ac:dyDescent="0.25">
      <c r="D1388" s="253"/>
    </row>
    <row r="1389" spans="4:4" s="3" customFormat="1" x14ac:dyDescent="0.25">
      <c r="D1389" s="253"/>
    </row>
    <row r="1390" spans="4:4" s="3" customFormat="1" x14ac:dyDescent="0.25">
      <c r="D1390" s="253"/>
    </row>
    <row r="1391" spans="4:4" s="3" customFormat="1" x14ac:dyDescent="0.25">
      <c r="D1391" s="253"/>
    </row>
    <row r="1392" spans="4:4" s="3" customFormat="1" x14ac:dyDescent="0.25">
      <c r="D1392" s="253"/>
    </row>
    <row r="1393" spans="4:4" s="3" customFormat="1" x14ac:dyDescent="0.25">
      <c r="D1393" s="253"/>
    </row>
    <row r="1394" spans="4:4" s="3" customFormat="1" x14ac:dyDescent="0.25">
      <c r="D1394" s="253"/>
    </row>
    <row r="1395" spans="4:4" s="3" customFormat="1" x14ac:dyDescent="0.25">
      <c r="D1395" s="253"/>
    </row>
    <row r="1396" spans="4:4" s="3" customFormat="1" x14ac:dyDescent="0.25">
      <c r="D1396" s="253"/>
    </row>
    <row r="1397" spans="4:4" s="3" customFormat="1" x14ac:dyDescent="0.25">
      <c r="D1397" s="253"/>
    </row>
    <row r="1398" spans="4:4" s="3" customFormat="1" x14ac:dyDescent="0.25">
      <c r="D1398" s="253"/>
    </row>
    <row r="1399" spans="4:4" s="3" customFormat="1" x14ac:dyDescent="0.25">
      <c r="D1399" s="253"/>
    </row>
    <row r="1400" spans="4:4" s="3" customFormat="1" x14ac:dyDescent="0.25">
      <c r="D1400" s="253"/>
    </row>
    <row r="1401" spans="4:4" s="3" customFormat="1" x14ac:dyDescent="0.25">
      <c r="D1401" s="253"/>
    </row>
    <row r="1402" spans="4:4" s="3" customFormat="1" x14ac:dyDescent="0.25">
      <c r="D1402" s="253"/>
    </row>
    <row r="1403" spans="4:4" s="3" customFormat="1" x14ac:dyDescent="0.25">
      <c r="D1403" s="253"/>
    </row>
    <row r="1404" spans="4:4" s="3" customFormat="1" x14ac:dyDescent="0.25">
      <c r="D1404" s="253"/>
    </row>
    <row r="1405" spans="4:4" s="3" customFormat="1" x14ac:dyDescent="0.25">
      <c r="D1405" s="253"/>
    </row>
    <row r="1406" spans="4:4" s="3" customFormat="1" x14ac:dyDescent="0.25">
      <c r="D1406" s="253"/>
    </row>
    <row r="1407" spans="4:4" s="3" customFormat="1" x14ac:dyDescent="0.25">
      <c r="D1407" s="253"/>
    </row>
    <row r="1408" spans="4:4" s="3" customFormat="1" x14ac:dyDescent="0.25">
      <c r="D1408" s="253"/>
    </row>
    <row r="1409" spans="4:4" s="3" customFormat="1" x14ac:dyDescent="0.25">
      <c r="D1409" s="253"/>
    </row>
    <row r="1410" spans="4:4" s="3" customFormat="1" x14ac:dyDescent="0.25">
      <c r="D1410" s="253"/>
    </row>
    <row r="1411" spans="4:4" s="3" customFormat="1" x14ac:dyDescent="0.25">
      <c r="D1411" s="253"/>
    </row>
    <row r="1412" spans="4:4" s="3" customFormat="1" x14ac:dyDescent="0.25">
      <c r="D1412" s="253"/>
    </row>
    <row r="1413" spans="4:4" s="3" customFormat="1" x14ac:dyDescent="0.25">
      <c r="D1413" s="253"/>
    </row>
    <row r="1414" spans="4:4" s="3" customFormat="1" x14ac:dyDescent="0.25">
      <c r="D1414" s="253"/>
    </row>
    <row r="1415" spans="4:4" s="3" customFormat="1" x14ac:dyDescent="0.25">
      <c r="D1415" s="253"/>
    </row>
    <row r="1416" spans="4:4" s="3" customFormat="1" x14ac:dyDescent="0.25">
      <c r="D1416" s="253"/>
    </row>
    <row r="1417" spans="4:4" s="3" customFormat="1" x14ac:dyDescent="0.25">
      <c r="D1417" s="253"/>
    </row>
    <row r="1418" spans="4:4" s="3" customFormat="1" x14ac:dyDescent="0.25">
      <c r="D1418" s="253"/>
    </row>
    <row r="1419" spans="4:4" s="3" customFormat="1" x14ac:dyDescent="0.25">
      <c r="D1419" s="253"/>
    </row>
    <row r="1420" spans="4:4" s="3" customFormat="1" x14ac:dyDescent="0.25">
      <c r="D1420" s="253"/>
    </row>
    <row r="1421" spans="4:4" s="3" customFormat="1" x14ac:dyDescent="0.25">
      <c r="D1421" s="253"/>
    </row>
    <row r="1422" spans="4:4" s="3" customFormat="1" x14ac:dyDescent="0.25">
      <c r="D1422" s="253"/>
    </row>
    <row r="1423" spans="4:4" s="3" customFormat="1" x14ac:dyDescent="0.25">
      <c r="D1423" s="253"/>
    </row>
    <row r="1424" spans="4:4" s="3" customFormat="1" x14ac:dyDescent="0.25">
      <c r="D1424" s="253"/>
    </row>
    <row r="1425" spans="4:4" s="3" customFormat="1" x14ac:dyDescent="0.25">
      <c r="D1425" s="253"/>
    </row>
    <row r="1426" spans="4:4" s="3" customFormat="1" x14ac:dyDescent="0.25">
      <c r="D1426" s="253"/>
    </row>
    <row r="1427" spans="4:4" s="3" customFormat="1" x14ac:dyDescent="0.25">
      <c r="D1427" s="253"/>
    </row>
    <row r="1428" spans="4:4" s="3" customFormat="1" x14ac:dyDescent="0.25">
      <c r="D1428" s="253"/>
    </row>
    <row r="1429" spans="4:4" s="3" customFormat="1" x14ac:dyDescent="0.25">
      <c r="D1429" s="253"/>
    </row>
    <row r="1430" spans="4:4" s="3" customFormat="1" x14ac:dyDescent="0.25">
      <c r="D1430" s="253"/>
    </row>
    <row r="1431" spans="4:4" s="3" customFormat="1" x14ac:dyDescent="0.25">
      <c r="D1431" s="253"/>
    </row>
    <row r="1432" spans="4:4" s="3" customFormat="1" x14ac:dyDescent="0.25">
      <c r="D1432" s="253"/>
    </row>
    <row r="1433" spans="4:4" s="3" customFormat="1" x14ac:dyDescent="0.25">
      <c r="D1433" s="253"/>
    </row>
    <row r="1434" spans="4:4" s="3" customFormat="1" x14ac:dyDescent="0.25">
      <c r="D1434" s="253"/>
    </row>
    <row r="1435" spans="4:4" s="3" customFormat="1" x14ac:dyDescent="0.25">
      <c r="D1435" s="253"/>
    </row>
    <row r="1436" spans="4:4" s="3" customFormat="1" x14ac:dyDescent="0.25">
      <c r="D1436" s="253"/>
    </row>
    <row r="1437" spans="4:4" s="3" customFormat="1" x14ac:dyDescent="0.25">
      <c r="D1437" s="253"/>
    </row>
    <row r="1438" spans="4:4" s="3" customFormat="1" x14ac:dyDescent="0.25">
      <c r="D1438" s="253"/>
    </row>
    <row r="1439" spans="4:4" s="3" customFormat="1" x14ac:dyDescent="0.25">
      <c r="D1439" s="253"/>
    </row>
    <row r="1440" spans="4:4" s="3" customFormat="1" x14ac:dyDescent="0.25">
      <c r="D1440" s="253"/>
    </row>
    <row r="1441" spans="4:4" s="3" customFormat="1" x14ac:dyDescent="0.25">
      <c r="D1441" s="253"/>
    </row>
    <row r="1442" spans="4:4" s="3" customFormat="1" x14ac:dyDescent="0.25">
      <c r="D1442" s="253"/>
    </row>
    <row r="1443" spans="4:4" s="3" customFormat="1" x14ac:dyDescent="0.25">
      <c r="D1443" s="253"/>
    </row>
    <row r="1444" spans="4:4" s="3" customFormat="1" x14ac:dyDescent="0.25">
      <c r="D1444" s="253"/>
    </row>
    <row r="1445" spans="4:4" s="3" customFormat="1" x14ac:dyDescent="0.25">
      <c r="D1445" s="253"/>
    </row>
    <row r="1446" spans="4:4" s="3" customFormat="1" x14ac:dyDescent="0.25">
      <c r="D1446" s="253"/>
    </row>
    <row r="1447" spans="4:4" s="3" customFormat="1" x14ac:dyDescent="0.25">
      <c r="D1447" s="253"/>
    </row>
    <row r="1448" spans="4:4" s="3" customFormat="1" x14ac:dyDescent="0.25">
      <c r="D1448" s="253"/>
    </row>
    <row r="1449" spans="4:4" s="3" customFormat="1" x14ac:dyDescent="0.25">
      <c r="D1449" s="253"/>
    </row>
    <row r="1450" spans="4:4" s="3" customFormat="1" x14ac:dyDescent="0.25">
      <c r="D1450" s="253"/>
    </row>
    <row r="1451" spans="4:4" s="3" customFormat="1" x14ac:dyDescent="0.25">
      <c r="D1451" s="253"/>
    </row>
    <row r="1452" spans="4:4" s="3" customFormat="1" x14ac:dyDescent="0.25">
      <c r="D1452" s="253"/>
    </row>
    <row r="1453" spans="4:4" s="3" customFormat="1" x14ac:dyDescent="0.25">
      <c r="D1453" s="253"/>
    </row>
    <row r="1454" spans="4:4" s="3" customFormat="1" x14ac:dyDescent="0.25">
      <c r="D1454" s="253"/>
    </row>
    <row r="1455" spans="4:4" s="3" customFormat="1" x14ac:dyDescent="0.25">
      <c r="D1455" s="253"/>
    </row>
    <row r="1456" spans="4:4" s="3" customFormat="1" x14ac:dyDescent="0.25">
      <c r="D1456" s="253"/>
    </row>
    <row r="1457" spans="4:4" s="3" customFormat="1" x14ac:dyDescent="0.25">
      <c r="D1457" s="253"/>
    </row>
    <row r="1458" spans="4:4" s="3" customFormat="1" x14ac:dyDescent="0.25">
      <c r="D1458" s="253"/>
    </row>
    <row r="1459" spans="4:4" s="3" customFormat="1" x14ac:dyDescent="0.25">
      <c r="D1459" s="253"/>
    </row>
    <row r="1460" spans="4:4" s="3" customFormat="1" x14ac:dyDescent="0.25">
      <c r="D1460" s="253"/>
    </row>
    <row r="1461" spans="4:4" s="3" customFormat="1" x14ac:dyDescent="0.25">
      <c r="D1461" s="253"/>
    </row>
    <row r="1462" spans="4:4" s="3" customFormat="1" x14ac:dyDescent="0.25">
      <c r="D1462" s="253"/>
    </row>
    <row r="1463" spans="4:4" s="3" customFormat="1" x14ac:dyDescent="0.25">
      <c r="D1463" s="253"/>
    </row>
    <row r="1464" spans="4:4" s="3" customFormat="1" x14ac:dyDescent="0.25">
      <c r="D1464" s="253"/>
    </row>
    <row r="1465" spans="4:4" s="3" customFormat="1" x14ac:dyDescent="0.25">
      <c r="D1465" s="253"/>
    </row>
    <row r="1466" spans="4:4" s="3" customFormat="1" x14ac:dyDescent="0.25">
      <c r="D1466" s="253"/>
    </row>
    <row r="1467" spans="4:4" s="3" customFormat="1" x14ac:dyDescent="0.25">
      <c r="D1467" s="253"/>
    </row>
    <row r="1468" spans="4:4" s="3" customFormat="1" x14ac:dyDescent="0.25">
      <c r="D1468" s="253"/>
    </row>
    <row r="1469" spans="4:4" s="3" customFormat="1" x14ac:dyDescent="0.25">
      <c r="D1469" s="253"/>
    </row>
    <row r="1470" spans="4:4" s="3" customFormat="1" x14ac:dyDescent="0.25">
      <c r="D1470" s="253"/>
    </row>
    <row r="1471" spans="4:4" s="3" customFormat="1" x14ac:dyDescent="0.25">
      <c r="D1471" s="253"/>
    </row>
    <row r="1472" spans="4:4" s="3" customFormat="1" x14ac:dyDescent="0.25">
      <c r="D1472" s="253"/>
    </row>
    <row r="1473" spans="4:4" s="3" customFormat="1" x14ac:dyDescent="0.25">
      <c r="D1473" s="253"/>
    </row>
    <row r="1474" spans="4:4" s="3" customFormat="1" x14ac:dyDescent="0.25">
      <c r="D1474" s="253"/>
    </row>
    <row r="1475" spans="4:4" s="3" customFormat="1" x14ac:dyDescent="0.25">
      <c r="D1475" s="253"/>
    </row>
    <row r="1476" spans="4:4" s="3" customFormat="1" x14ac:dyDescent="0.25">
      <c r="D1476" s="253"/>
    </row>
    <row r="1477" spans="4:4" s="3" customFormat="1" x14ac:dyDescent="0.25">
      <c r="D1477" s="253"/>
    </row>
    <row r="1478" spans="4:4" s="3" customFormat="1" x14ac:dyDescent="0.25">
      <c r="D1478" s="253"/>
    </row>
    <row r="1479" spans="4:4" s="3" customFormat="1" x14ac:dyDescent="0.25">
      <c r="D1479" s="253"/>
    </row>
    <row r="1480" spans="4:4" s="3" customFormat="1" x14ac:dyDescent="0.25">
      <c r="D1480" s="253"/>
    </row>
    <row r="1481" spans="4:4" s="3" customFormat="1" x14ac:dyDescent="0.25">
      <c r="D1481" s="253"/>
    </row>
    <row r="1482" spans="4:4" s="3" customFormat="1" x14ac:dyDescent="0.25">
      <c r="D1482" s="253"/>
    </row>
    <row r="1483" spans="4:4" s="3" customFormat="1" x14ac:dyDescent="0.25">
      <c r="D1483" s="253"/>
    </row>
    <row r="1484" spans="4:4" s="3" customFormat="1" x14ac:dyDescent="0.25">
      <c r="D1484" s="253"/>
    </row>
    <row r="1485" spans="4:4" s="3" customFormat="1" x14ac:dyDescent="0.25">
      <c r="D1485" s="253"/>
    </row>
    <row r="1486" spans="4:4" s="3" customFormat="1" x14ac:dyDescent="0.25">
      <c r="D1486" s="253"/>
    </row>
    <row r="1487" spans="4:4" s="3" customFormat="1" x14ac:dyDescent="0.25">
      <c r="D1487" s="253"/>
    </row>
    <row r="1488" spans="4:4" s="3" customFormat="1" x14ac:dyDescent="0.25">
      <c r="D1488" s="253"/>
    </row>
    <row r="1489" spans="4:4" s="3" customFormat="1" x14ac:dyDescent="0.25">
      <c r="D1489" s="253"/>
    </row>
    <row r="1490" spans="4:4" s="3" customFormat="1" x14ac:dyDescent="0.25">
      <c r="D1490" s="253"/>
    </row>
    <row r="1491" spans="4:4" s="3" customFormat="1" x14ac:dyDescent="0.25">
      <c r="D1491" s="253"/>
    </row>
    <row r="1492" spans="4:4" s="3" customFormat="1" x14ac:dyDescent="0.25">
      <c r="D1492" s="253"/>
    </row>
    <row r="1493" spans="4:4" s="3" customFormat="1" x14ac:dyDescent="0.25">
      <c r="D1493" s="253"/>
    </row>
    <row r="1494" spans="4:4" s="3" customFormat="1" x14ac:dyDescent="0.25">
      <c r="D1494" s="253"/>
    </row>
    <row r="1495" spans="4:4" s="3" customFormat="1" x14ac:dyDescent="0.25">
      <c r="D1495" s="253"/>
    </row>
    <row r="1496" spans="4:4" s="3" customFormat="1" x14ac:dyDescent="0.25">
      <c r="D1496" s="253"/>
    </row>
    <row r="1497" spans="4:4" s="3" customFormat="1" x14ac:dyDescent="0.25">
      <c r="D1497" s="253"/>
    </row>
    <row r="1498" spans="4:4" s="3" customFormat="1" x14ac:dyDescent="0.25">
      <c r="D1498" s="253"/>
    </row>
    <row r="1499" spans="4:4" s="3" customFormat="1" x14ac:dyDescent="0.25">
      <c r="D1499" s="253"/>
    </row>
    <row r="1500" spans="4:4" s="3" customFormat="1" x14ac:dyDescent="0.25">
      <c r="D1500" s="253"/>
    </row>
    <row r="1501" spans="4:4" s="3" customFormat="1" x14ac:dyDescent="0.25">
      <c r="D1501" s="253"/>
    </row>
    <row r="1502" spans="4:4" s="3" customFormat="1" x14ac:dyDescent="0.25">
      <c r="D1502" s="253"/>
    </row>
    <row r="1503" spans="4:4" s="3" customFormat="1" x14ac:dyDescent="0.25">
      <c r="D1503" s="253"/>
    </row>
    <row r="1504" spans="4:4" s="3" customFormat="1" x14ac:dyDescent="0.25">
      <c r="D1504" s="253"/>
    </row>
    <row r="1505" spans="4:4" s="3" customFormat="1" x14ac:dyDescent="0.25">
      <c r="D1505" s="253"/>
    </row>
    <row r="1506" spans="4:4" s="3" customFormat="1" x14ac:dyDescent="0.25">
      <c r="D1506" s="253"/>
    </row>
    <row r="1507" spans="4:4" s="3" customFormat="1" x14ac:dyDescent="0.25">
      <c r="D1507" s="253"/>
    </row>
    <row r="1508" spans="4:4" s="3" customFormat="1" x14ac:dyDescent="0.25">
      <c r="D1508" s="253"/>
    </row>
    <row r="1509" spans="4:4" s="3" customFormat="1" x14ac:dyDescent="0.25">
      <c r="D1509" s="253"/>
    </row>
    <row r="1510" spans="4:4" s="3" customFormat="1" x14ac:dyDescent="0.25">
      <c r="D1510" s="253"/>
    </row>
    <row r="1511" spans="4:4" s="3" customFormat="1" x14ac:dyDescent="0.25">
      <c r="D1511" s="253"/>
    </row>
    <row r="1512" spans="4:4" s="3" customFormat="1" x14ac:dyDescent="0.25">
      <c r="D1512" s="253"/>
    </row>
    <row r="1513" spans="4:4" s="3" customFormat="1" x14ac:dyDescent="0.25">
      <c r="D1513" s="253"/>
    </row>
    <row r="1514" spans="4:4" s="3" customFormat="1" x14ac:dyDescent="0.25">
      <c r="D1514" s="253"/>
    </row>
    <row r="1515" spans="4:4" s="3" customFormat="1" x14ac:dyDescent="0.25">
      <c r="D1515" s="253"/>
    </row>
    <row r="1516" spans="4:4" s="3" customFormat="1" x14ac:dyDescent="0.25">
      <c r="D1516" s="253"/>
    </row>
    <row r="1517" spans="4:4" s="3" customFormat="1" x14ac:dyDescent="0.25">
      <c r="D1517" s="253"/>
    </row>
    <row r="1518" spans="4:4" s="3" customFormat="1" x14ac:dyDescent="0.25">
      <c r="D1518" s="253"/>
    </row>
    <row r="1519" spans="4:4" s="3" customFormat="1" x14ac:dyDescent="0.25">
      <c r="D1519" s="253"/>
    </row>
    <row r="1520" spans="4:4" s="3" customFormat="1" x14ac:dyDescent="0.25">
      <c r="D1520" s="253"/>
    </row>
    <row r="1521" spans="4:4" s="3" customFormat="1" x14ac:dyDescent="0.25">
      <c r="D1521" s="253"/>
    </row>
    <row r="1522" spans="4:4" s="3" customFormat="1" x14ac:dyDescent="0.25">
      <c r="D1522" s="253"/>
    </row>
    <row r="1523" spans="4:4" s="3" customFormat="1" x14ac:dyDescent="0.25">
      <c r="D1523" s="253"/>
    </row>
    <row r="1524" spans="4:4" s="3" customFormat="1" x14ac:dyDescent="0.25">
      <c r="D1524" s="253"/>
    </row>
    <row r="1525" spans="4:4" s="3" customFormat="1" x14ac:dyDescent="0.25">
      <c r="D1525" s="253"/>
    </row>
    <row r="1526" spans="4:4" s="3" customFormat="1" x14ac:dyDescent="0.25">
      <c r="D1526" s="253"/>
    </row>
    <row r="1527" spans="4:4" s="3" customFormat="1" x14ac:dyDescent="0.25">
      <c r="D1527" s="253"/>
    </row>
    <row r="1528" spans="4:4" s="3" customFormat="1" x14ac:dyDescent="0.25">
      <c r="D1528" s="253"/>
    </row>
    <row r="1529" spans="4:4" s="3" customFormat="1" x14ac:dyDescent="0.25">
      <c r="D1529" s="253"/>
    </row>
    <row r="1530" spans="4:4" s="3" customFormat="1" x14ac:dyDescent="0.25">
      <c r="D1530" s="253"/>
    </row>
    <row r="1531" spans="4:4" s="3" customFormat="1" x14ac:dyDescent="0.25">
      <c r="D1531" s="253"/>
    </row>
    <row r="1532" spans="4:4" s="3" customFormat="1" x14ac:dyDescent="0.25">
      <c r="D1532" s="253"/>
    </row>
    <row r="1533" spans="4:4" s="3" customFormat="1" x14ac:dyDescent="0.25">
      <c r="D1533" s="253"/>
    </row>
    <row r="1534" spans="4:4" s="3" customFormat="1" x14ac:dyDescent="0.25">
      <c r="D1534" s="253"/>
    </row>
    <row r="1535" spans="4:4" s="3" customFormat="1" x14ac:dyDescent="0.25">
      <c r="D1535" s="253"/>
    </row>
    <row r="1536" spans="4:4" s="3" customFormat="1" x14ac:dyDescent="0.25">
      <c r="D1536" s="253"/>
    </row>
    <row r="1537" spans="4:4" s="3" customFormat="1" x14ac:dyDescent="0.25">
      <c r="D1537" s="253"/>
    </row>
    <row r="1538" spans="4:4" s="3" customFormat="1" x14ac:dyDescent="0.25">
      <c r="D1538" s="253"/>
    </row>
    <row r="1539" spans="4:4" s="3" customFormat="1" x14ac:dyDescent="0.25">
      <c r="D1539" s="253"/>
    </row>
    <row r="1540" spans="4:4" s="3" customFormat="1" x14ac:dyDescent="0.25">
      <c r="D1540" s="253"/>
    </row>
    <row r="1541" spans="4:4" s="3" customFormat="1" x14ac:dyDescent="0.25">
      <c r="D1541" s="253"/>
    </row>
    <row r="1542" spans="4:4" s="3" customFormat="1" x14ac:dyDescent="0.25">
      <c r="D1542" s="253"/>
    </row>
    <row r="1543" spans="4:4" s="3" customFormat="1" x14ac:dyDescent="0.25">
      <c r="D1543" s="253"/>
    </row>
    <row r="1544" spans="4:4" s="3" customFormat="1" x14ac:dyDescent="0.25">
      <c r="D1544" s="253"/>
    </row>
    <row r="1545" spans="4:4" s="3" customFormat="1" x14ac:dyDescent="0.25">
      <c r="D1545" s="253"/>
    </row>
    <row r="1546" spans="4:4" s="3" customFormat="1" x14ac:dyDescent="0.25">
      <c r="D1546" s="253"/>
    </row>
    <row r="1547" spans="4:4" s="3" customFormat="1" x14ac:dyDescent="0.25">
      <c r="D1547" s="253"/>
    </row>
    <row r="1548" spans="4:4" s="3" customFormat="1" x14ac:dyDescent="0.25">
      <c r="D1548" s="253"/>
    </row>
    <row r="1549" spans="4:4" s="3" customFormat="1" x14ac:dyDescent="0.25">
      <c r="D1549" s="253"/>
    </row>
    <row r="1550" spans="4:4" s="3" customFormat="1" x14ac:dyDescent="0.25">
      <c r="D1550" s="253"/>
    </row>
    <row r="1551" spans="4:4" s="3" customFormat="1" x14ac:dyDescent="0.25">
      <c r="D1551" s="253"/>
    </row>
    <row r="1552" spans="4:4" s="3" customFormat="1" x14ac:dyDescent="0.25">
      <c r="D1552" s="253"/>
    </row>
    <row r="1553" spans="4:4" s="3" customFormat="1" x14ac:dyDescent="0.25">
      <c r="D1553" s="253"/>
    </row>
    <row r="1554" spans="4:4" s="3" customFormat="1" x14ac:dyDescent="0.25">
      <c r="D1554" s="253"/>
    </row>
    <row r="1555" spans="4:4" s="3" customFormat="1" x14ac:dyDescent="0.25">
      <c r="D1555" s="253"/>
    </row>
    <row r="1556" spans="4:4" s="3" customFormat="1" x14ac:dyDescent="0.25">
      <c r="D1556" s="253"/>
    </row>
    <row r="1557" spans="4:4" s="3" customFormat="1" x14ac:dyDescent="0.25">
      <c r="D1557" s="253"/>
    </row>
    <row r="1558" spans="4:4" s="3" customFormat="1" x14ac:dyDescent="0.25">
      <c r="D1558" s="253"/>
    </row>
    <row r="1559" spans="4:4" s="3" customFormat="1" x14ac:dyDescent="0.25">
      <c r="D1559" s="253"/>
    </row>
    <row r="1560" spans="4:4" s="3" customFormat="1" x14ac:dyDescent="0.25">
      <c r="D1560" s="253"/>
    </row>
    <row r="1561" spans="4:4" s="3" customFormat="1" x14ac:dyDescent="0.25">
      <c r="D1561" s="253"/>
    </row>
    <row r="1562" spans="4:4" s="3" customFormat="1" x14ac:dyDescent="0.25">
      <c r="D1562" s="253"/>
    </row>
    <row r="1563" spans="4:4" s="3" customFormat="1" x14ac:dyDescent="0.25">
      <c r="D1563" s="253"/>
    </row>
    <row r="1564" spans="4:4" s="3" customFormat="1" x14ac:dyDescent="0.25">
      <c r="D1564" s="253"/>
    </row>
    <row r="1565" spans="4:4" s="3" customFormat="1" x14ac:dyDescent="0.25">
      <c r="D1565" s="253"/>
    </row>
    <row r="1566" spans="4:4" s="3" customFormat="1" x14ac:dyDescent="0.25">
      <c r="D1566" s="253"/>
    </row>
    <row r="1567" spans="4:4" s="3" customFormat="1" x14ac:dyDescent="0.25">
      <c r="D1567" s="253"/>
    </row>
    <row r="1568" spans="4:4" s="3" customFormat="1" x14ac:dyDescent="0.25">
      <c r="D1568" s="253"/>
    </row>
    <row r="1569" spans="4:4" s="3" customFormat="1" x14ac:dyDescent="0.25">
      <c r="D1569" s="253"/>
    </row>
    <row r="1570" spans="4:4" s="3" customFormat="1" x14ac:dyDescent="0.25">
      <c r="D1570" s="253"/>
    </row>
    <row r="1571" spans="4:4" s="3" customFormat="1" x14ac:dyDescent="0.25">
      <c r="D1571" s="253"/>
    </row>
    <row r="1572" spans="4:4" s="3" customFormat="1" x14ac:dyDescent="0.25">
      <c r="D1572" s="253"/>
    </row>
    <row r="1573" spans="4:4" s="3" customFormat="1" x14ac:dyDescent="0.25">
      <c r="D1573" s="253"/>
    </row>
    <row r="1574" spans="4:4" s="3" customFormat="1" x14ac:dyDescent="0.25">
      <c r="D1574" s="253"/>
    </row>
    <row r="1575" spans="4:4" s="3" customFormat="1" x14ac:dyDescent="0.25">
      <c r="D1575" s="253"/>
    </row>
    <row r="1576" spans="4:4" s="3" customFormat="1" x14ac:dyDescent="0.25">
      <c r="D1576" s="253"/>
    </row>
    <row r="1577" spans="4:4" s="3" customFormat="1" x14ac:dyDescent="0.25">
      <c r="D1577" s="253"/>
    </row>
    <row r="1578" spans="4:4" s="3" customFormat="1" x14ac:dyDescent="0.25">
      <c r="D1578" s="253"/>
    </row>
    <row r="1579" spans="4:4" s="3" customFormat="1" x14ac:dyDescent="0.25">
      <c r="D1579" s="253"/>
    </row>
    <row r="1580" spans="4:4" s="3" customFormat="1" x14ac:dyDescent="0.25">
      <c r="D1580" s="253"/>
    </row>
    <row r="1581" spans="4:4" s="3" customFormat="1" x14ac:dyDescent="0.25">
      <c r="D1581" s="253"/>
    </row>
    <row r="1582" spans="4:4" s="3" customFormat="1" x14ac:dyDescent="0.25">
      <c r="D1582" s="253"/>
    </row>
    <row r="1583" spans="4:4" s="3" customFormat="1" x14ac:dyDescent="0.25">
      <c r="D1583" s="253"/>
    </row>
    <row r="1584" spans="4:4" s="3" customFormat="1" x14ac:dyDescent="0.25">
      <c r="D1584" s="253"/>
    </row>
    <row r="1585" spans="4:4" s="3" customFormat="1" x14ac:dyDescent="0.25">
      <c r="D1585" s="253"/>
    </row>
    <row r="1586" spans="4:4" s="3" customFormat="1" x14ac:dyDescent="0.25">
      <c r="D1586" s="253"/>
    </row>
    <row r="1587" spans="4:4" s="3" customFormat="1" x14ac:dyDescent="0.25">
      <c r="D1587" s="253"/>
    </row>
    <row r="1588" spans="4:4" s="3" customFormat="1" x14ac:dyDescent="0.25">
      <c r="D1588" s="253"/>
    </row>
    <row r="1589" spans="4:4" s="3" customFormat="1" x14ac:dyDescent="0.25">
      <c r="D1589" s="253"/>
    </row>
    <row r="1590" spans="4:4" s="3" customFormat="1" x14ac:dyDescent="0.25">
      <c r="D1590" s="253"/>
    </row>
    <row r="1591" spans="4:4" s="3" customFormat="1" x14ac:dyDescent="0.25">
      <c r="D1591" s="253"/>
    </row>
    <row r="1592" spans="4:4" s="3" customFormat="1" x14ac:dyDescent="0.25">
      <c r="D1592" s="253"/>
    </row>
    <row r="1593" spans="4:4" s="3" customFormat="1" x14ac:dyDescent="0.25">
      <c r="D1593" s="253"/>
    </row>
    <row r="1594" spans="4:4" s="3" customFormat="1" x14ac:dyDescent="0.25">
      <c r="D1594" s="253"/>
    </row>
    <row r="1595" spans="4:4" s="3" customFormat="1" x14ac:dyDescent="0.25">
      <c r="D1595" s="253"/>
    </row>
    <row r="1596" spans="4:4" s="3" customFormat="1" x14ac:dyDescent="0.25">
      <c r="D1596" s="253"/>
    </row>
    <row r="1597" spans="4:4" s="3" customFormat="1" x14ac:dyDescent="0.25">
      <c r="D1597" s="253"/>
    </row>
    <row r="1598" spans="4:4" s="3" customFormat="1" x14ac:dyDescent="0.25">
      <c r="D1598" s="253"/>
    </row>
    <row r="1599" spans="4:4" s="3" customFormat="1" x14ac:dyDescent="0.25">
      <c r="D1599" s="253"/>
    </row>
    <row r="1600" spans="4:4" s="3" customFormat="1" x14ac:dyDescent="0.25">
      <c r="D1600" s="253"/>
    </row>
    <row r="1601" spans="4:4" s="3" customFormat="1" x14ac:dyDescent="0.25">
      <c r="D1601" s="253"/>
    </row>
    <row r="1602" spans="4:4" s="3" customFormat="1" x14ac:dyDescent="0.25">
      <c r="D1602" s="253"/>
    </row>
    <row r="1603" spans="4:4" s="3" customFormat="1" x14ac:dyDescent="0.25">
      <c r="D1603" s="253"/>
    </row>
    <row r="1604" spans="4:4" s="3" customFormat="1" x14ac:dyDescent="0.25">
      <c r="D1604" s="253"/>
    </row>
    <row r="1605" spans="4:4" s="3" customFormat="1" x14ac:dyDescent="0.25">
      <c r="D1605" s="253"/>
    </row>
    <row r="1606" spans="4:4" s="3" customFormat="1" x14ac:dyDescent="0.25">
      <c r="D1606" s="253"/>
    </row>
    <row r="1607" spans="4:4" s="3" customFormat="1" x14ac:dyDescent="0.25">
      <c r="D1607" s="253"/>
    </row>
    <row r="1608" spans="4:4" s="3" customFormat="1" x14ac:dyDescent="0.25">
      <c r="D1608" s="253"/>
    </row>
    <row r="1609" spans="4:4" s="3" customFormat="1" x14ac:dyDescent="0.25">
      <c r="D1609" s="253"/>
    </row>
    <row r="1610" spans="4:4" s="3" customFormat="1" x14ac:dyDescent="0.25">
      <c r="D1610" s="253"/>
    </row>
    <row r="1611" spans="4:4" s="3" customFormat="1" x14ac:dyDescent="0.25">
      <c r="D1611" s="253"/>
    </row>
    <row r="1612" spans="4:4" s="3" customFormat="1" x14ac:dyDescent="0.25">
      <c r="D1612" s="253"/>
    </row>
    <row r="1613" spans="4:4" s="3" customFormat="1" x14ac:dyDescent="0.25">
      <c r="D1613" s="253"/>
    </row>
    <row r="1614" spans="4:4" s="3" customFormat="1" x14ac:dyDescent="0.25">
      <c r="D1614" s="253"/>
    </row>
    <row r="1615" spans="4:4" s="3" customFormat="1" x14ac:dyDescent="0.25">
      <c r="D1615" s="253"/>
    </row>
    <row r="1616" spans="4:4" s="3" customFormat="1" x14ac:dyDescent="0.25">
      <c r="D1616" s="253"/>
    </row>
    <row r="1617" spans="4:4" s="3" customFormat="1" x14ac:dyDescent="0.25">
      <c r="D1617" s="253"/>
    </row>
    <row r="1618" spans="4:4" s="3" customFormat="1" x14ac:dyDescent="0.25">
      <c r="D1618" s="253"/>
    </row>
    <row r="1619" spans="4:4" s="3" customFormat="1" x14ac:dyDescent="0.25">
      <c r="D1619" s="253"/>
    </row>
    <row r="1620" spans="4:4" s="3" customFormat="1" x14ac:dyDescent="0.25">
      <c r="D1620" s="253"/>
    </row>
    <row r="1621" spans="4:4" s="3" customFormat="1" x14ac:dyDescent="0.25">
      <c r="D1621" s="253"/>
    </row>
    <row r="1622" spans="4:4" s="3" customFormat="1" x14ac:dyDescent="0.25">
      <c r="D1622" s="253"/>
    </row>
    <row r="1623" spans="4:4" s="3" customFormat="1" x14ac:dyDescent="0.25">
      <c r="D1623" s="253"/>
    </row>
    <row r="1624" spans="4:4" s="3" customFormat="1" x14ac:dyDescent="0.25">
      <c r="D1624" s="253"/>
    </row>
    <row r="1625" spans="4:4" s="3" customFormat="1" x14ac:dyDescent="0.25">
      <c r="D1625" s="253"/>
    </row>
    <row r="1626" spans="4:4" s="3" customFormat="1" x14ac:dyDescent="0.25">
      <c r="D1626" s="253"/>
    </row>
    <row r="1627" spans="4:4" s="3" customFormat="1" x14ac:dyDescent="0.25">
      <c r="D1627" s="253"/>
    </row>
    <row r="1628" spans="4:4" s="3" customFormat="1" x14ac:dyDescent="0.25">
      <c r="D1628" s="253"/>
    </row>
    <row r="1629" spans="4:4" s="3" customFormat="1" x14ac:dyDescent="0.25">
      <c r="D1629" s="253"/>
    </row>
    <row r="1630" spans="4:4" s="3" customFormat="1" x14ac:dyDescent="0.25">
      <c r="D1630" s="253"/>
    </row>
    <row r="1631" spans="4:4" s="3" customFormat="1" x14ac:dyDescent="0.25">
      <c r="D1631" s="253"/>
    </row>
    <row r="1632" spans="4:4" s="3" customFormat="1" x14ac:dyDescent="0.25">
      <c r="D1632" s="253"/>
    </row>
    <row r="1633" spans="4:4" s="3" customFormat="1" x14ac:dyDescent="0.25">
      <c r="D1633" s="253"/>
    </row>
    <row r="1634" spans="4:4" s="3" customFormat="1" x14ac:dyDescent="0.25">
      <c r="D1634" s="253"/>
    </row>
    <row r="1635" spans="4:4" s="3" customFormat="1" x14ac:dyDescent="0.25">
      <c r="D1635" s="253"/>
    </row>
    <row r="1636" spans="4:4" s="3" customFormat="1" x14ac:dyDescent="0.25">
      <c r="D1636" s="253"/>
    </row>
    <row r="1637" spans="4:4" s="3" customFormat="1" x14ac:dyDescent="0.25">
      <c r="D1637" s="253"/>
    </row>
    <row r="1638" spans="4:4" s="3" customFormat="1" x14ac:dyDescent="0.25">
      <c r="D1638" s="253"/>
    </row>
    <row r="1639" spans="4:4" s="3" customFormat="1" x14ac:dyDescent="0.25">
      <c r="D1639" s="253"/>
    </row>
    <row r="1640" spans="4:4" s="3" customFormat="1" x14ac:dyDescent="0.25">
      <c r="D1640" s="253"/>
    </row>
    <row r="1641" spans="4:4" s="3" customFormat="1" x14ac:dyDescent="0.25">
      <c r="D1641" s="253"/>
    </row>
    <row r="1642" spans="4:4" s="3" customFormat="1" x14ac:dyDescent="0.25">
      <c r="D1642" s="253"/>
    </row>
    <row r="1643" spans="4:4" s="3" customFormat="1" x14ac:dyDescent="0.25">
      <c r="D1643" s="253"/>
    </row>
    <row r="1644" spans="4:4" s="3" customFormat="1" x14ac:dyDescent="0.25">
      <c r="D1644" s="253"/>
    </row>
    <row r="1645" spans="4:4" s="3" customFormat="1" x14ac:dyDescent="0.25">
      <c r="D1645" s="253"/>
    </row>
    <row r="1646" spans="4:4" s="3" customFormat="1" x14ac:dyDescent="0.25">
      <c r="D1646" s="253"/>
    </row>
    <row r="1647" spans="4:4" s="3" customFormat="1" x14ac:dyDescent="0.25">
      <c r="D1647" s="253"/>
    </row>
    <row r="1648" spans="4:4" s="3" customFormat="1" x14ac:dyDescent="0.25">
      <c r="D1648" s="253"/>
    </row>
    <row r="1649" spans="4:4" s="3" customFormat="1" x14ac:dyDescent="0.25">
      <c r="D1649" s="253"/>
    </row>
    <row r="1650" spans="4:4" s="3" customFormat="1" x14ac:dyDescent="0.25">
      <c r="D1650" s="253"/>
    </row>
    <row r="1651" spans="4:4" s="3" customFormat="1" x14ac:dyDescent="0.25">
      <c r="D1651" s="253"/>
    </row>
    <row r="1652" spans="4:4" s="3" customFormat="1" x14ac:dyDescent="0.25">
      <c r="D1652" s="253"/>
    </row>
    <row r="1653" spans="4:4" s="3" customFormat="1" x14ac:dyDescent="0.25">
      <c r="D1653" s="253"/>
    </row>
    <row r="1654" spans="4:4" s="3" customFormat="1" x14ac:dyDescent="0.25">
      <c r="D1654" s="253"/>
    </row>
    <row r="1655" spans="4:4" s="3" customFormat="1" x14ac:dyDescent="0.25">
      <c r="D1655" s="253"/>
    </row>
    <row r="1656" spans="4:4" s="3" customFormat="1" x14ac:dyDescent="0.25">
      <c r="D1656" s="253"/>
    </row>
    <row r="1657" spans="4:4" s="3" customFormat="1" x14ac:dyDescent="0.25">
      <c r="D1657" s="253"/>
    </row>
    <row r="1658" spans="4:4" s="3" customFormat="1" x14ac:dyDescent="0.25">
      <c r="D1658" s="253"/>
    </row>
    <row r="1659" spans="4:4" s="3" customFormat="1" x14ac:dyDescent="0.25">
      <c r="D1659" s="253"/>
    </row>
    <row r="1660" spans="4:4" s="3" customFormat="1" x14ac:dyDescent="0.25">
      <c r="D1660" s="253"/>
    </row>
    <row r="1661" spans="4:4" s="3" customFormat="1" x14ac:dyDescent="0.25">
      <c r="D1661" s="253"/>
    </row>
    <row r="1662" spans="4:4" s="3" customFormat="1" x14ac:dyDescent="0.25">
      <c r="D1662" s="253"/>
    </row>
    <row r="1663" spans="4:4" s="3" customFormat="1" x14ac:dyDescent="0.25">
      <c r="D1663" s="253"/>
    </row>
    <row r="1664" spans="4:4" s="3" customFormat="1" x14ac:dyDescent="0.25">
      <c r="D1664" s="253"/>
    </row>
    <row r="1665" spans="4:4" s="3" customFormat="1" x14ac:dyDescent="0.25">
      <c r="D1665" s="253"/>
    </row>
    <row r="1666" spans="4:4" s="3" customFormat="1" x14ac:dyDescent="0.25">
      <c r="D1666" s="253"/>
    </row>
    <row r="1667" spans="4:4" s="3" customFormat="1" x14ac:dyDescent="0.25">
      <c r="D1667" s="253"/>
    </row>
    <row r="1668" spans="4:4" s="3" customFormat="1" x14ac:dyDescent="0.25">
      <c r="D1668" s="253"/>
    </row>
    <row r="1669" spans="4:4" s="3" customFormat="1" x14ac:dyDescent="0.25">
      <c r="D1669" s="253"/>
    </row>
    <row r="1670" spans="4:4" s="3" customFormat="1" x14ac:dyDescent="0.25">
      <c r="D1670" s="253"/>
    </row>
    <row r="1671" spans="4:4" s="3" customFormat="1" x14ac:dyDescent="0.25">
      <c r="D1671" s="253"/>
    </row>
    <row r="1672" spans="4:4" s="3" customFormat="1" x14ac:dyDescent="0.25">
      <c r="D1672" s="253"/>
    </row>
    <row r="1673" spans="4:4" s="3" customFormat="1" x14ac:dyDescent="0.25">
      <c r="D1673" s="253"/>
    </row>
    <row r="1674" spans="4:4" s="3" customFormat="1" x14ac:dyDescent="0.25">
      <c r="D1674" s="253"/>
    </row>
    <row r="1675" spans="4:4" s="3" customFormat="1" x14ac:dyDescent="0.25">
      <c r="D1675" s="253"/>
    </row>
    <row r="1676" spans="4:4" s="3" customFormat="1" x14ac:dyDescent="0.25">
      <c r="D1676" s="253"/>
    </row>
    <row r="1677" spans="4:4" s="3" customFormat="1" x14ac:dyDescent="0.25">
      <c r="D1677" s="253"/>
    </row>
    <row r="1678" spans="4:4" s="3" customFormat="1" x14ac:dyDescent="0.25">
      <c r="D1678" s="253"/>
    </row>
    <row r="1679" spans="4:4" s="3" customFormat="1" x14ac:dyDescent="0.25">
      <c r="D1679" s="253"/>
    </row>
    <row r="1680" spans="4:4" s="3" customFormat="1" x14ac:dyDescent="0.25">
      <c r="D1680" s="253"/>
    </row>
    <row r="1681" spans="4:4" s="3" customFormat="1" x14ac:dyDescent="0.25">
      <c r="D1681" s="253"/>
    </row>
    <row r="1682" spans="4:4" s="3" customFormat="1" x14ac:dyDescent="0.25">
      <c r="D1682" s="253"/>
    </row>
    <row r="1683" spans="4:4" s="3" customFormat="1" x14ac:dyDescent="0.25">
      <c r="D1683" s="253"/>
    </row>
    <row r="1684" spans="4:4" s="3" customFormat="1" x14ac:dyDescent="0.25">
      <c r="D1684" s="253"/>
    </row>
    <row r="1685" spans="4:4" s="3" customFormat="1" x14ac:dyDescent="0.25">
      <c r="D1685" s="253"/>
    </row>
    <row r="1686" spans="4:4" s="3" customFormat="1" x14ac:dyDescent="0.25">
      <c r="D1686" s="253"/>
    </row>
    <row r="1687" spans="4:4" s="3" customFormat="1" x14ac:dyDescent="0.25">
      <c r="D1687" s="253"/>
    </row>
    <row r="1688" spans="4:4" s="3" customFormat="1" x14ac:dyDescent="0.25">
      <c r="D1688" s="253"/>
    </row>
    <row r="1689" spans="4:4" s="3" customFormat="1" x14ac:dyDescent="0.25">
      <c r="D1689" s="253"/>
    </row>
    <row r="1690" spans="4:4" s="3" customFormat="1" x14ac:dyDescent="0.25">
      <c r="D1690" s="253"/>
    </row>
    <row r="1691" spans="4:4" s="3" customFormat="1" x14ac:dyDescent="0.25">
      <c r="D1691" s="253"/>
    </row>
    <row r="1692" spans="4:4" s="3" customFormat="1" x14ac:dyDescent="0.25">
      <c r="D1692" s="253"/>
    </row>
    <row r="1693" spans="4:4" s="3" customFormat="1" x14ac:dyDescent="0.25">
      <c r="D1693" s="253"/>
    </row>
    <row r="1694" spans="4:4" s="3" customFormat="1" x14ac:dyDescent="0.25">
      <c r="D1694" s="253"/>
    </row>
    <row r="1695" spans="4:4" s="3" customFormat="1" x14ac:dyDescent="0.25">
      <c r="D1695" s="253"/>
    </row>
    <row r="1696" spans="4:4" s="3" customFormat="1" x14ac:dyDescent="0.25">
      <c r="D1696" s="253"/>
    </row>
    <row r="1697" spans="4:4" s="3" customFormat="1" x14ac:dyDescent="0.25">
      <c r="D1697" s="253"/>
    </row>
    <row r="1698" spans="4:4" s="3" customFormat="1" x14ac:dyDescent="0.25">
      <c r="D1698" s="253"/>
    </row>
    <row r="1699" spans="4:4" s="3" customFormat="1" x14ac:dyDescent="0.25">
      <c r="D1699" s="253"/>
    </row>
    <row r="1700" spans="4:4" s="3" customFormat="1" x14ac:dyDescent="0.25">
      <c r="D1700" s="253"/>
    </row>
    <row r="1701" spans="4:4" s="3" customFormat="1" x14ac:dyDescent="0.25">
      <c r="D1701" s="253"/>
    </row>
    <row r="1702" spans="4:4" s="3" customFormat="1" x14ac:dyDescent="0.25">
      <c r="D1702" s="253"/>
    </row>
    <row r="1703" spans="4:4" s="3" customFormat="1" x14ac:dyDescent="0.25">
      <c r="D1703" s="253"/>
    </row>
    <row r="1704" spans="4:4" s="3" customFormat="1" x14ac:dyDescent="0.25">
      <c r="D1704" s="253"/>
    </row>
    <row r="1705" spans="4:4" s="3" customFormat="1" x14ac:dyDescent="0.25">
      <c r="D1705" s="253"/>
    </row>
    <row r="1706" spans="4:4" s="3" customFormat="1" x14ac:dyDescent="0.25">
      <c r="D1706" s="253"/>
    </row>
    <row r="1707" spans="4:4" s="3" customFormat="1" x14ac:dyDescent="0.25">
      <c r="D1707" s="253"/>
    </row>
    <row r="1708" spans="4:4" s="3" customFormat="1" x14ac:dyDescent="0.25">
      <c r="D1708" s="253"/>
    </row>
    <row r="1709" spans="4:4" s="3" customFormat="1" x14ac:dyDescent="0.25">
      <c r="D1709" s="253"/>
    </row>
    <row r="1710" spans="4:4" s="3" customFormat="1" x14ac:dyDescent="0.25">
      <c r="D1710" s="253"/>
    </row>
    <row r="1711" spans="4:4" s="3" customFormat="1" x14ac:dyDescent="0.25">
      <c r="D1711" s="253"/>
    </row>
    <row r="1712" spans="4:4" s="3" customFormat="1" x14ac:dyDescent="0.25">
      <c r="D1712" s="253"/>
    </row>
    <row r="1713" spans="4:4" s="3" customFormat="1" x14ac:dyDescent="0.25">
      <c r="D1713" s="253"/>
    </row>
    <row r="1714" spans="4:4" s="3" customFormat="1" x14ac:dyDescent="0.25">
      <c r="D1714" s="253"/>
    </row>
    <row r="1715" spans="4:4" s="3" customFormat="1" x14ac:dyDescent="0.25">
      <c r="D1715" s="253"/>
    </row>
    <row r="1716" spans="4:4" s="3" customFormat="1" x14ac:dyDescent="0.25">
      <c r="D1716" s="253"/>
    </row>
    <row r="1717" spans="4:4" s="3" customFormat="1" x14ac:dyDescent="0.25">
      <c r="D1717" s="253"/>
    </row>
    <row r="1718" spans="4:4" s="3" customFormat="1" x14ac:dyDescent="0.25">
      <c r="D1718" s="253"/>
    </row>
    <row r="1719" spans="4:4" s="3" customFormat="1" x14ac:dyDescent="0.25">
      <c r="D1719" s="253"/>
    </row>
    <row r="1720" spans="4:4" s="3" customFormat="1" x14ac:dyDescent="0.25">
      <c r="D1720" s="253"/>
    </row>
    <row r="1721" spans="4:4" s="3" customFormat="1" x14ac:dyDescent="0.25">
      <c r="D1721" s="253"/>
    </row>
    <row r="1722" spans="4:4" s="3" customFormat="1" x14ac:dyDescent="0.25">
      <c r="D1722" s="253"/>
    </row>
    <row r="1723" spans="4:4" s="3" customFormat="1" x14ac:dyDescent="0.25">
      <c r="D1723" s="253"/>
    </row>
    <row r="1724" spans="4:4" s="3" customFormat="1" x14ac:dyDescent="0.25">
      <c r="D1724" s="253"/>
    </row>
    <row r="1725" spans="4:4" s="3" customFormat="1" x14ac:dyDescent="0.25">
      <c r="D1725" s="253"/>
    </row>
    <row r="1726" spans="4:4" s="3" customFormat="1" x14ac:dyDescent="0.25">
      <c r="D1726" s="253"/>
    </row>
    <row r="1727" spans="4:4" s="3" customFormat="1" x14ac:dyDescent="0.25">
      <c r="D1727" s="253"/>
    </row>
    <row r="1728" spans="4:4" s="3" customFormat="1" x14ac:dyDescent="0.25">
      <c r="D1728" s="253"/>
    </row>
    <row r="1729" spans="4:4" s="3" customFormat="1" x14ac:dyDescent="0.25">
      <c r="D1729" s="253"/>
    </row>
    <row r="1730" spans="4:4" s="3" customFormat="1" x14ac:dyDescent="0.25">
      <c r="D1730" s="253"/>
    </row>
    <row r="1731" spans="4:4" s="3" customFormat="1" x14ac:dyDescent="0.25">
      <c r="D1731" s="253"/>
    </row>
    <row r="1732" spans="4:4" s="3" customFormat="1" x14ac:dyDescent="0.25">
      <c r="D1732" s="253"/>
    </row>
    <row r="1733" spans="4:4" s="3" customFormat="1" x14ac:dyDescent="0.25">
      <c r="D1733" s="253"/>
    </row>
    <row r="1734" spans="4:4" s="3" customFormat="1" x14ac:dyDescent="0.25">
      <c r="D1734" s="253"/>
    </row>
    <row r="1735" spans="4:4" s="3" customFormat="1" x14ac:dyDescent="0.25">
      <c r="D1735" s="253"/>
    </row>
    <row r="1736" spans="4:4" s="3" customFormat="1" x14ac:dyDescent="0.25">
      <c r="D1736" s="253"/>
    </row>
    <row r="1737" spans="4:4" s="3" customFormat="1" x14ac:dyDescent="0.25">
      <c r="D1737" s="253"/>
    </row>
    <row r="1738" spans="4:4" s="3" customFormat="1" x14ac:dyDescent="0.25">
      <c r="D1738" s="253"/>
    </row>
    <row r="1739" spans="4:4" s="3" customFormat="1" x14ac:dyDescent="0.25">
      <c r="D1739" s="253"/>
    </row>
    <row r="1740" spans="4:4" s="3" customFormat="1" x14ac:dyDescent="0.25">
      <c r="D1740" s="253"/>
    </row>
    <row r="1741" spans="4:4" s="3" customFormat="1" x14ac:dyDescent="0.25">
      <c r="D1741" s="253"/>
    </row>
    <row r="1742" spans="4:4" s="3" customFormat="1" x14ac:dyDescent="0.25">
      <c r="D1742" s="253"/>
    </row>
    <row r="1743" spans="4:4" s="3" customFormat="1" x14ac:dyDescent="0.25">
      <c r="D1743" s="253"/>
    </row>
    <row r="1744" spans="4:4" s="3" customFormat="1" x14ac:dyDescent="0.25">
      <c r="D1744" s="253"/>
    </row>
    <row r="1745" spans="4:4" s="3" customFormat="1" x14ac:dyDescent="0.25">
      <c r="D1745" s="253"/>
    </row>
    <row r="1746" spans="4:4" s="3" customFormat="1" x14ac:dyDescent="0.25">
      <c r="D1746" s="253"/>
    </row>
    <row r="1747" spans="4:4" s="3" customFormat="1" x14ac:dyDescent="0.25">
      <c r="D1747" s="253"/>
    </row>
    <row r="1748" spans="4:4" s="3" customFormat="1" x14ac:dyDescent="0.25">
      <c r="D1748" s="253"/>
    </row>
    <row r="1749" spans="4:4" s="3" customFormat="1" x14ac:dyDescent="0.25">
      <c r="D1749" s="253"/>
    </row>
    <row r="1750" spans="4:4" s="3" customFormat="1" x14ac:dyDescent="0.25">
      <c r="D1750" s="253"/>
    </row>
    <row r="1751" spans="4:4" s="3" customFormat="1" x14ac:dyDescent="0.25">
      <c r="D1751" s="253"/>
    </row>
    <row r="1752" spans="4:4" s="3" customFormat="1" x14ac:dyDescent="0.25">
      <c r="D1752" s="253"/>
    </row>
    <row r="1753" spans="4:4" s="3" customFormat="1" x14ac:dyDescent="0.25">
      <c r="D1753" s="253"/>
    </row>
    <row r="1754" spans="4:4" s="3" customFormat="1" x14ac:dyDescent="0.25">
      <c r="D1754" s="253"/>
    </row>
    <row r="1755" spans="4:4" s="3" customFormat="1" x14ac:dyDescent="0.25">
      <c r="D1755" s="253"/>
    </row>
    <row r="1756" spans="4:4" s="3" customFormat="1" x14ac:dyDescent="0.25">
      <c r="D1756" s="253"/>
    </row>
    <row r="1757" spans="4:4" s="3" customFormat="1" x14ac:dyDescent="0.25">
      <c r="D1757" s="253"/>
    </row>
    <row r="1758" spans="4:4" s="3" customFormat="1" x14ac:dyDescent="0.25">
      <c r="D1758" s="253"/>
    </row>
    <row r="1759" spans="4:4" s="3" customFormat="1" x14ac:dyDescent="0.25">
      <c r="D1759" s="253"/>
    </row>
    <row r="1760" spans="4:4" s="3" customFormat="1" x14ac:dyDescent="0.25">
      <c r="D1760" s="253"/>
    </row>
    <row r="1761" spans="4:4" s="3" customFormat="1" x14ac:dyDescent="0.25">
      <c r="D1761" s="253"/>
    </row>
    <row r="1762" spans="4:4" s="3" customFormat="1" x14ac:dyDescent="0.25">
      <c r="D1762" s="253"/>
    </row>
    <row r="1763" spans="4:4" s="3" customFormat="1" x14ac:dyDescent="0.25">
      <c r="D1763" s="253"/>
    </row>
    <row r="1764" spans="4:4" s="3" customFormat="1" x14ac:dyDescent="0.25">
      <c r="D1764" s="253"/>
    </row>
    <row r="1765" spans="4:4" s="3" customFormat="1" x14ac:dyDescent="0.25">
      <c r="D1765" s="253"/>
    </row>
    <row r="1766" spans="4:4" s="3" customFormat="1" x14ac:dyDescent="0.25">
      <c r="D1766" s="253"/>
    </row>
    <row r="1767" spans="4:4" s="3" customFormat="1" x14ac:dyDescent="0.25">
      <c r="D1767" s="253"/>
    </row>
    <row r="1768" spans="4:4" s="3" customFormat="1" x14ac:dyDescent="0.25">
      <c r="D1768" s="253"/>
    </row>
    <row r="1769" spans="4:4" s="3" customFormat="1" x14ac:dyDescent="0.25">
      <c r="D1769" s="253"/>
    </row>
    <row r="1770" spans="4:4" s="3" customFormat="1" x14ac:dyDescent="0.25">
      <c r="D1770" s="253"/>
    </row>
    <row r="1771" spans="4:4" s="3" customFormat="1" x14ac:dyDescent="0.25">
      <c r="D1771" s="253"/>
    </row>
    <row r="1772" spans="4:4" s="3" customFormat="1" x14ac:dyDescent="0.25">
      <c r="D1772" s="253"/>
    </row>
    <row r="1773" spans="4:4" s="3" customFormat="1" x14ac:dyDescent="0.25">
      <c r="D1773" s="253"/>
    </row>
    <row r="1774" spans="4:4" s="3" customFormat="1" x14ac:dyDescent="0.25">
      <c r="D1774" s="253"/>
    </row>
    <row r="1775" spans="4:4" s="3" customFormat="1" x14ac:dyDescent="0.25">
      <c r="D1775" s="253"/>
    </row>
    <row r="1776" spans="4:4" s="3" customFormat="1" x14ac:dyDescent="0.25">
      <c r="D1776" s="253"/>
    </row>
    <row r="1777" spans="4:4" s="3" customFormat="1" x14ac:dyDescent="0.25">
      <c r="D1777" s="253"/>
    </row>
    <row r="1778" spans="4:4" s="3" customFormat="1" x14ac:dyDescent="0.25">
      <c r="D1778" s="253"/>
    </row>
    <row r="1779" spans="4:4" s="3" customFormat="1" x14ac:dyDescent="0.25">
      <c r="D1779" s="253"/>
    </row>
    <row r="1780" spans="4:4" s="3" customFormat="1" x14ac:dyDescent="0.25">
      <c r="D1780" s="253"/>
    </row>
    <row r="1781" spans="4:4" s="3" customFormat="1" x14ac:dyDescent="0.25">
      <c r="D1781" s="253"/>
    </row>
    <row r="1782" spans="4:4" s="3" customFormat="1" x14ac:dyDescent="0.25">
      <c r="D1782" s="253"/>
    </row>
    <row r="1783" spans="4:4" s="3" customFormat="1" x14ac:dyDescent="0.25">
      <c r="D1783" s="253"/>
    </row>
    <row r="1784" spans="4:4" s="3" customFormat="1" x14ac:dyDescent="0.25">
      <c r="D1784" s="253"/>
    </row>
    <row r="1785" spans="4:4" s="3" customFormat="1" x14ac:dyDescent="0.25">
      <c r="D1785" s="253"/>
    </row>
    <row r="1786" spans="4:4" s="3" customFormat="1" x14ac:dyDescent="0.25">
      <c r="D1786" s="253"/>
    </row>
    <row r="1787" spans="4:4" s="3" customFormat="1" x14ac:dyDescent="0.25">
      <c r="D1787" s="253"/>
    </row>
    <row r="1788" spans="4:4" s="3" customFormat="1" x14ac:dyDescent="0.25">
      <c r="D1788" s="253"/>
    </row>
    <row r="1789" spans="4:4" s="3" customFormat="1" x14ac:dyDescent="0.25">
      <c r="D1789" s="253"/>
    </row>
    <row r="1790" spans="4:4" s="3" customFormat="1" x14ac:dyDescent="0.25">
      <c r="D1790" s="253"/>
    </row>
    <row r="1791" spans="4:4" s="3" customFormat="1" x14ac:dyDescent="0.25">
      <c r="D1791" s="253"/>
    </row>
    <row r="1792" spans="4:4" s="3" customFormat="1" x14ac:dyDescent="0.25">
      <c r="D1792" s="253"/>
    </row>
    <row r="1793" spans="4:4" s="3" customFormat="1" x14ac:dyDescent="0.25">
      <c r="D1793" s="253"/>
    </row>
    <row r="1794" spans="4:4" s="3" customFormat="1" x14ac:dyDescent="0.25">
      <c r="D1794" s="253"/>
    </row>
    <row r="1795" spans="4:4" s="3" customFormat="1" x14ac:dyDescent="0.25">
      <c r="D1795" s="253"/>
    </row>
    <row r="1796" spans="4:4" s="3" customFormat="1" x14ac:dyDescent="0.25">
      <c r="D1796" s="253"/>
    </row>
    <row r="1797" spans="4:4" s="3" customFormat="1" x14ac:dyDescent="0.25">
      <c r="D1797" s="253"/>
    </row>
    <row r="1798" spans="4:4" s="3" customFormat="1" x14ac:dyDescent="0.25">
      <c r="D1798" s="253"/>
    </row>
    <row r="1799" spans="4:4" s="3" customFormat="1" x14ac:dyDescent="0.25">
      <c r="D1799" s="253"/>
    </row>
    <row r="1800" spans="4:4" s="3" customFormat="1" x14ac:dyDescent="0.25">
      <c r="D1800" s="253"/>
    </row>
    <row r="1801" spans="4:4" s="3" customFormat="1" x14ac:dyDescent="0.25">
      <c r="D1801" s="253"/>
    </row>
    <row r="1802" spans="4:4" s="3" customFormat="1" x14ac:dyDescent="0.25">
      <c r="D1802" s="253"/>
    </row>
    <row r="1803" spans="4:4" s="3" customFormat="1" x14ac:dyDescent="0.25">
      <c r="D1803" s="253"/>
    </row>
    <row r="1804" spans="4:4" s="3" customFormat="1" x14ac:dyDescent="0.25">
      <c r="D1804" s="253"/>
    </row>
    <row r="1805" spans="4:4" s="3" customFormat="1" x14ac:dyDescent="0.25">
      <c r="D1805" s="253"/>
    </row>
    <row r="1806" spans="4:4" s="3" customFormat="1" x14ac:dyDescent="0.25">
      <c r="D1806" s="253"/>
    </row>
    <row r="1807" spans="4:4" s="3" customFormat="1" x14ac:dyDescent="0.25">
      <c r="D1807" s="253"/>
    </row>
    <row r="1808" spans="4:4" s="3" customFormat="1" x14ac:dyDescent="0.25">
      <c r="D1808" s="253"/>
    </row>
    <row r="1809" spans="4:4" s="3" customFormat="1" x14ac:dyDescent="0.25">
      <c r="D1809" s="253"/>
    </row>
    <row r="1810" spans="4:4" s="3" customFormat="1" x14ac:dyDescent="0.25">
      <c r="D1810" s="253"/>
    </row>
    <row r="1811" spans="4:4" s="3" customFormat="1" x14ac:dyDescent="0.25">
      <c r="D1811" s="253"/>
    </row>
    <row r="1812" spans="4:4" s="3" customFormat="1" x14ac:dyDescent="0.25">
      <c r="D1812" s="253"/>
    </row>
    <row r="1813" spans="4:4" s="3" customFormat="1" x14ac:dyDescent="0.25">
      <c r="D1813" s="253"/>
    </row>
    <row r="1814" spans="4:4" s="3" customFormat="1" x14ac:dyDescent="0.25">
      <c r="D1814" s="253"/>
    </row>
    <row r="1815" spans="4:4" s="3" customFormat="1" x14ac:dyDescent="0.25">
      <c r="D1815" s="253"/>
    </row>
    <row r="1816" spans="4:4" s="3" customFormat="1" x14ac:dyDescent="0.25">
      <c r="D1816" s="253"/>
    </row>
    <row r="1817" spans="4:4" s="3" customFormat="1" x14ac:dyDescent="0.25">
      <c r="D1817" s="253"/>
    </row>
    <row r="1818" spans="4:4" s="3" customFormat="1" x14ac:dyDescent="0.25">
      <c r="D1818" s="253"/>
    </row>
    <row r="1819" spans="4:4" s="3" customFormat="1" x14ac:dyDescent="0.25">
      <c r="D1819" s="253"/>
    </row>
    <row r="1820" spans="4:4" s="3" customFormat="1" x14ac:dyDescent="0.25">
      <c r="D1820" s="253"/>
    </row>
    <row r="1821" spans="4:4" s="3" customFormat="1" x14ac:dyDescent="0.25">
      <c r="D1821" s="253"/>
    </row>
    <row r="1822" spans="4:4" s="3" customFormat="1" x14ac:dyDescent="0.25">
      <c r="D1822" s="253"/>
    </row>
    <row r="1823" spans="4:4" s="3" customFormat="1" x14ac:dyDescent="0.25">
      <c r="D1823" s="253"/>
    </row>
    <row r="1824" spans="4:4" s="3" customFormat="1" x14ac:dyDescent="0.25">
      <c r="D1824" s="253"/>
    </row>
    <row r="1825" spans="4:4" s="3" customFormat="1" x14ac:dyDescent="0.25">
      <c r="D1825" s="253"/>
    </row>
    <row r="1826" spans="4:4" s="3" customFormat="1" x14ac:dyDescent="0.25">
      <c r="D1826" s="253"/>
    </row>
    <row r="1827" spans="4:4" s="3" customFormat="1" x14ac:dyDescent="0.25">
      <c r="D1827" s="253"/>
    </row>
    <row r="1828" spans="4:4" s="3" customFormat="1" x14ac:dyDescent="0.25">
      <c r="D1828" s="253"/>
    </row>
    <row r="1829" spans="4:4" s="3" customFormat="1" x14ac:dyDescent="0.25">
      <c r="D1829" s="253"/>
    </row>
    <row r="1830" spans="4:4" s="3" customFormat="1" x14ac:dyDescent="0.25">
      <c r="D1830" s="253"/>
    </row>
    <row r="1831" spans="4:4" s="3" customFormat="1" x14ac:dyDescent="0.25">
      <c r="D1831" s="253"/>
    </row>
    <row r="1832" spans="4:4" s="3" customFormat="1" x14ac:dyDescent="0.25">
      <c r="D1832" s="253"/>
    </row>
    <row r="1833" spans="4:4" s="3" customFormat="1" x14ac:dyDescent="0.25">
      <c r="D1833" s="253"/>
    </row>
    <row r="1834" spans="4:4" s="3" customFormat="1" x14ac:dyDescent="0.25">
      <c r="D1834" s="253"/>
    </row>
    <row r="1835" spans="4:4" s="3" customFormat="1" x14ac:dyDescent="0.25">
      <c r="D1835" s="253"/>
    </row>
    <row r="1836" spans="4:4" s="3" customFormat="1" x14ac:dyDescent="0.25">
      <c r="D1836" s="253"/>
    </row>
    <row r="1837" spans="4:4" s="3" customFormat="1" x14ac:dyDescent="0.25">
      <c r="D1837" s="253"/>
    </row>
    <row r="1838" spans="4:4" s="3" customFormat="1" x14ac:dyDescent="0.25">
      <c r="D1838" s="253"/>
    </row>
    <row r="1839" spans="4:4" s="3" customFormat="1" x14ac:dyDescent="0.25">
      <c r="D1839" s="253"/>
    </row>
    <row r="1840" spans="4:4" s="3" customFormat="1" x14ac:dyDescent="0.25">
      <c r="D1840" s="253"/>
    </row>
    <row r="1841" spans="4:4" s="3" customFormat="1" x14ac:dyDescent="0.25">
      <c r="D1841" s="253"/>
    </row>
    <row r="1842" spans="4:4" s="3" customFormat="1" x14ac:dyDescent="0.25">
      <c r="D1842" s="253"/>
    </row>
    <row r="1843" spans="4:4" s="3" customFormat="1" x14ac:dyDescent="0.25">
      <c r="D1843" s="253"/>
    </row>
    <row r="1844" spans="4:4" s="3" customFormat="1" x14ac:dyDescent="0.25">
      <c r="D1844" s="253"/>
    </row>
    <row r="1845" spans="4:4" s="3" customFormat="1" x14ac:dyDescent="0.25">
      <c r="D1845" s="253"/>
    </row>
    <row r="1846" spans="4:4" s="3" customFormat="1" x14ac:dyDescent="0.25">
      <c r="D1846" s="253"/>
    </row>
    <row r="1847" spans="4:4" s="3" customFormat="1" x14ac:dyDescent="0.25">
      <c r="D1847" s="253"/>
    </row>
    <row r="1848" spans="4:4" s="3" customFormat="1" x14ac:dyDescent="0.25">
      <c r="D1848" s="253"/>
    </row>
    <row r="1849" spans="4:4" s="3" customFormat="1" x14ac:dyDescent="0.25">
      <c r="D1849" s="253"/>
    </row>
    <row r="1850" spans="4:4" s="3" customFormat="1" x14ac:dyDescent="0.25">
      <c r="D1850" s="253"/>
    </row>
    <row r="1851" spans="4:4" s="3" customFormat="1" x14ac:dyDescent="0.25">
      <c r="D1851" s="253"/>
    </row>
    <row r="1852" spans="4:4" s="3" customFormat="1" x14ac:dyDescent="0.25">
      <c r="D1852" s="253"/>
    </row>
    <row r="1853" spans="4:4" s="3" customFormat="1" x14ac:dyDescent="0.25">
      <c r="D1853" s="253"/>
    </row>
    <row r="1854" spans="4:4" s="3" customFormat="1" x14ac:dyDescent="0.25">
      <c r="D1854" s="253"/>
    </row>
    <row r="1855" spans="4:4" s="3" customFormat="1" x14ac:dyDescent="0.25">
      <c r="D1855" s="253"/>
    </row>
    <row r="1856" spans="4:4" s="3" customFormat="1" x14ac:dyDescent="0.25">
      <c r="D1856" s="253"/>
    </row>
    <row r="1857" spans="4:4" s="3" customFormat="1" x14ac:dyDescent="0.25">
      <c r="D1857" s="253"/>
    </row>
    <row r="1858" spans="4:4" s="3" customFormat="1" x14ac:dyDescent="0.25">
      <c r="D1858" s="253"/>
    </row>
    <row r="1859" spans="4:4" s="3" customFormat="1" x14ac:dyDescent="0.25">
      <c r="D1859" s="253"/>
    </row>
    <row r="1860" spans="4:4" s="3" customFormat="1" x14ac:dyDescent="0.25">
      <c r="D1860" s="253"/>
    </row>
    <row r="1861" spans="4:4" s="3" customFormat="1" x14ac:dyDescent="0.25">
      <c r="D1861" s="253"/>
    </row>
    <row r="1862" spans="4:4" s="3" customFormat="1" x14ac:dyDescent="0.25">
      <c r="D1862" s="253"/>
    </row>
    <row r="1863" spans="4:4" s="3" customFormat="1" x14ac:dyDescent="0.25">
      <c r="D1863" s="253"/>
    </row>
    <row r="1864" spans="4:4" s="3" customFormat="1" x14ac:dyDescent="0.25">
      <c r="D1864" s="253"/>
    </row>
    <row r="1865" spans="4:4" s="3" customFormat="1" x14ac:dyDescent="0.25">
      <c r="D1865" s="253"/>
    </row>
    <row r="1866" spans="4:4" s="3" customFormat="1" x14ac:dyDescent="0.25">
      <c r="D1866" s="253"/>
    </row>
    <row r="1867" spans="4:4" s="3" customFormat="1" x14ac:dyDescent="0.25">
      <c r="D1867" s="253"/>
    </row>
    <row r="1868" spans="4:4" s="3" customFormat="1" x14ac:dyDescent="0.25">
      <c r="D1868" s="253"/>
    </row>
    <row r="1869" spans="4:4" s="3" customFormat="1" x14ac:dyDescent="0.25">
      <c r="D1869" s="253"/>
    </row>
    <row r="1870" spans="4:4" s="3" customFormat="1" x14ac:dyDescent="0.25">
      <c r="D1870" s="253"/>
    </row>
    <row r="1871" spans="4:4" s="3" customFormat="1" x14ac:dyDescent="0.25">
      <c r="D1871" s="253"/>
    </row>
    <row r="1872" spans="4:4" s="3" customFormat="1" x14ac:dyDescent="0.25">
      <c r="D1872" s="253"/>
    </row>
    <row r="1873" spans="4:4" s="3" customFormat="1" x14ac:dyDescent="0.25">
      <c r="D1873" s="253"/>
    </row>
    <row r="1874" spans="4:4" s="3" customFormat="1" x14ac:dyDescent="0.25">
      <c r="D1874" s="253"/>
    </row>
    <row r="1875" spans="4:4" s="3" customFormat="1" x14ac:dyDescent="0.25">
      <c r="D1875" s="253"/>
    </row>
    <row r="1876" spans="4:4" s="3" customFormat="1" x14ac:dyDescent="0.25">
      <c r="D1876" s="253"/>
    </row>
    <row r="1877" spans="4:4" s="3" customFormat="1" x14ac:dyDescent="0.25">
      <c r="D1877" s="253"/>
    </row>
    <row r="1878" spans="4:4" s="3" customFormat="1" x14ac:dyDescent="0.25">
      <c r="D1878" s="253"/>
    </row>
    <row r="1879" spans="4:4" s="3" customFormat="1" x14ac:dyDescent="0.25">
      <c r="D1879" s="253"/>
    </row>
    <row r="1880" spans="4:4" s="3" customFormat="1" x14ac:dyDescent="0.25">
      <c r="D1880" s="253"/>
    </row>
    <row r="1881" spans="4:4" s="3" customFormat="1" x14ac:dyDescent="0.25">
      <c r="D1881" s="253"/>
    </row>
    <row r="1882" spans="4:4" s="3" customFormat="1" x14ac:dyDescent="0.25">
      <c r="D1882" s="253"/>
    </row>
    <row r="1883" spans="4:4" s="3" customFormat="1" x14ac:dyDescent="0.25">
      <c r="D1883" s="253"/>
    </row>
    <row r="1884" spans="4:4" s="3" customFormat="1" x14ac:dyDescent="0.25">
      <c r="D1884" s="253"/>
    </row>
    <row r="1885" spans="4:4" s="3" customFormat="1" x14ac:dyDescent="0.25">
      <c r="D1885" s="253"/>
    </row>
    <row r="1886" spans="4:4" s="3" customFormat="1" x14ac:dyDescent="0.25">
      <c r="D1886" s="253"/>
    </row>
    <row r="1887" spans="4:4" s="3" customFormat="1" x14ac:dyDescent="0.25">
      <c r="D1887" s="253"/>
    </row>
    <row r="1888" spans="4:4" s="3" customFormat="1" x14ac:dyDescent="0.25">
      <c r="D1888" s="253"/>
    </row>
    <row r="1889" spans="4:4" s="3" customFormat="1" x14ac:dyDescent="0.25">
      <c r="D1889" s="253"/>
    </row>
    <row r="1890" spans="4:4" s="3" customFormat="1" x14ac:dyDescent="0.25">
      <c r="D1890" s="253"/>
    </row>
    <row r="1891" spans="4:4" s="3" customFormat="1" x14ac:dyDescent="0.25">
      <c r="D1891" s="253"/>
    </row>
    <row r="1892" spans="4:4" s="3" customFormat="1" x14ac:dyDescent="0.25">
      <c r="D1892" s="253"/>
    </row>
    <row r="1893" spans="4:4" s="3" customFormat="1" x14ac:dyDescent="0.25">
      <c r="D1893" s="253"/>
    </row>
    <row r="1894" spans="4:4" s="3" customFormat="1" x14ac:dyDescent="0.25">
      <c r="D1894" s="253"/>
    </row>
    <row r="1895" spans="4:4" s="3" customFormat="1" x14ac:dyDescent="0.25">
      <c r="D1895" s="253"/>
    </row>
    <row r="1896" spans="4:4" s="3" customFormat="1" x14ac:dyDescent="0.25">
      <c r="D1896" s="253"/>
    </row>
    <row r="1897" spans="4:4" s="3" customFormat="1" x14ac:dyDescent="0.25">
      <c r="D1897" s="253"/>
    </row>
    <row r="1898" spans="4:4" s="3" customFormat="1" x14ac:dyDescent="0.25">
      <c r="D1898" s="253"/>
    </row>
    <row r="1899" spans="4:4" s="3" customFormat="1" x14ac:dyDescent="0.25">
      <c r="D1899" s="253"/>
    </row>
    <row r="1900" spans="4:4" s="3" customFormat="1" x14ac:dyDescent="0.25">
      <c r="D1900" s="253"/>
    </row>
    <row r="1901" spans="4:4" s="3" customFormat="1" x14ac:dyDescent="0.25">
      <c r="D1901" s="253"/>
    </row>
    <row r="1902" spans="4:4" s="3" customFormat="1" x14ac:dyDescent="0.25">
      <c r="D1902" s="253"/>
    </row>
    <row r="1903" spans="4:4" s="3" customFormat="1" x14ac:dyDescent="0.25">
      <c r="D1903" s="253"/>
    </row>
    <row r="1904" spans="4:4" s="3" customFormat="1" x14ac:dyDescent="0.25">
      <c r="D1904" s="253"/>
    </row>
    <row r="1905" spans="4:4" s="3" customFormat="1" x14ac:dyDescent="0.25">
      <c r="D1905" s="253"/>
    </row>
    <row r="1906" spans="4:4" s="3" customFormat="1" x14ac:dyDescent="0.25">
      <c r="D1906" s="253"/>
    </row>
    <row r="1907" spans="4:4" s="3" customFormat="1" x14ac:dyDescent="0.25">
      <c r="D1907" s="253"/>
    </row>
    <row r="1908" spans="4:4" s="3" customFormat="1" x14ac:dyDescent="0.25">
      <c r="D1908" s="253"/>
    </row>
    <row r="1909" spans="4:4" s="3" customFormat="1" x14ac:dyDescent="0.25">
      <c r="D1909" s="253"/>
    </row>
    <row r="1910" spans="4:4" s="3" customFormat="1" x14ac:dyDescent="0.25">
      <c r="D1910" s="253"/>
    </row>
    <row r="1911" spans="4:4" s="3" customFormat="1" x14ac:dyDescent="0.25">
      <c r="D1911" s="253"/>
    </row>
    <row r="1912" spans="4:4" s="3" customFormat="1" x14ac:dyDescent="0.25">
      <c r="D1912" s="253"/>
    </row>
    <row r="1913" spans="4:4" s="3" customFormat="1" x14ac:dyDescent="0.25">
      <c r="D1913" s="253"/>
    </row>
    <row r="1914" spans="4:4" s="3" customFormat="1" x14ac:dyDescent="0.25">
      <c r="D1914" s="253"/>
    </row>
    <row r="1915" spans="4:4" s="3" customFormat="1" x14ac:dyDescent="0.25">
      <c r="D1915" s="253"/>
    </row>
    <row r="1916" spans="4:4" s="3" customFormat="1" x14ac:dyDescent="0.25">
      <c r="D1916" s="253"/>
    </row>
    <row r="1917" spans="4:4" s="3" customFormat="1" x14ac:dyDescent="0.25">
      <c r="D1917" s="253"/>
    </row>
    <row r="1918" spans="4:4" s="3" customFormat="1" x14ac:dyDescent="0.25">
      <c r="D1918" s="253"/>
    </row>
    <row r="1919" spans="4:4" s="3" customFormat="1" x14ac:dyDescent="0.25">
      <c r="D1919" s="253"/>
    </row>
    <row r="1920" spans="4:4" s="3" customFormat="1" x14ac:dyDescent="0.25">
      <c r="D1920" s="253"/>
    </row>
    <row r="1921" spans="4:4" s="3" customFormat="1" x14ac:dyDescent="0.25">
      <c r="D1921" s="253"/>
    </row>
    <row r="1922" spans="4:4" s="3" customFormat="1" x14ac:dyDescent="0.25">
      <c r="D1922" s="253"/>
    </row>
    <row r="1923" spans="4:4" s="3" customFormat="1" x14ac:dyDescent="0.25">
      <c r="D1923" s="253"/>
    </row>
    <row r="1924" spans="4:4" s="3" customFormat="1" x14ac:dyDescent="0.25">
      <c r="D1924" s="253"/>
    </row>
    <row r="1925" spans="4:4" s="3" customFormat="1" x14ac:dyDescent="0.25">
      <c r="D1925" s="253"/>
    </row>
    <row r="1926" spans="4:4" s="3" customFormat="1" x14ac:dyDescent="0.25">
      <c r="D1926" s="253"/>
    </row>
    <row r="1927" spans="4:4" s="3" customFormat="1" x14ac:dyDescent="0.25">
      <c r="D1927" s="253"/>
    </row>
    <row r="1928" spans="4:4" s="3" customFormat="1" x14ac:dyDescent="0.25">
      <c r="D1928" s="253"/>
    </row>
    <row r="1929" spans="4:4" s="3" customFormat="1" x14ac:dyDescent="0.25">
      <c r="D1929" s="253"/>
    </row>
    <row r="1930" spans="4:4" s="3" customFormat="1" x14ac:dyDescent="0.25">
      <c r="D1930" s="253"/>
    </row>
    <row r="1931" spans="4:4" s="3" customFormat="1" x14ac:dyDescent="0.25">
      <c r="D1931" s="253"/>
    </row>
    <row r="1932" spans="4:4" s="3" customFormat="1" x14ac:dyDescent="0.25">
      <c r="D1932" s="253"/>
    </row>
    <row r="1933" spans="4:4" s="3" customFormat="1" x14ac:dyDescent="0.25">
      <c r="D1933" s="253"/>
    </row>
    <row r="1934" spans="4:4" s="3" customFormat="1" x14ac:dyDescent="0.25">
      <c r="D1934" s="253"/>
    </row>
    <row r="1935" spans="4:4" s="3" customFormat="1" x14ac:dyDescent="0.25">
      <c r="D1935" s="253"/>
    </row>
    <row r="1936" spans="4:4" s="3" customFormat="1" x14ac:dyDescent="0.25">
      <c r="D1936" s="253"/>
    </row>
    <row r="1937" spans="4:4" s="3" customFormat="1" x14ac:dyDescent="0.25">
      <c r="D1937" s="253"/>
    </row>
    <row r="1938" spans="4:4" s="3" customFormat="1" x14ac:dyDescent="0.25">
      <c r="D1938" s="253"/>
    </row>
    <row r="1939" spans="4:4" s="3" customFormat="1" x14ac:dyDescent="0.25">
      <c r="D1939" s="253"/>
    </row>
    <row r="1940" spans="4:4" s="3" customFormat="1" x14ac:dyDescent="0.25">
      <c r="D1940" s="253"/>
    </row>
    <row r="1941" spans="4:4" s="3" customFormat="1" x14ac:dyDescent="0.25">
      <c r="D1941" s="253"/>
    </row>
    <row r="1942" spans="4:4" s="3" customFormat="1" x14ac:dyDescent="0.25">
      <c r="D1942" s="253"/>
    </row>
    <row r="1943" spans="4:4" s="3" customFormat="1" x14ac:dyDescent="0.25">
      <c r="D1943" s="253"/>
    </row>
    <row r="1944" spans="4:4" s="3" customFormat="1" x14ac:dyDescent="0.25">
      <c r="D1944" s="253"/>
    </row>
    <row r="1945" spans="4:4" s="3" customFormat="1" x14ac:dyDescent="0.25">
      <c r="D1945" s="253"/>
    </row>
    <row r="1946" spans="4:4" s="3" customFormat="1" x14ac:dyDescent="0.25">
      <c r="D1946" s="253"/>
    </row>
    <row r="1947" spans="4:4" s="3" customFormat="1" x14ac:dyDescent="0.25">
      <c r="D1947" s="253"/>
    </row>
    <row r="1948" spans="4:4" s="3" customFormat="1" x14ac:dyDescent="0.25">
      <c r="D1948" s="253"/>
    </row>
    <row r="1949" spans="4:4" s="3" customFormat="1" x14ac:dyDescent="0.25">
      <c r="D1949" s="253"/>
    </row>
    <row r="1950" spans="4:4" s="3" customFormat="1" x14ac:dyDescent="0.25">
      <c r="D1950" s="253"/>
    </row>
    <row r="1951" spans="4:4" s="3" customFormat="1" x14ac:dyDescent="0.25">
      <c r="D1951" s="253"/>
    </row>
    <row r="1952" spans="4:4" s="3" customFormat="1" x14ac:dyDescent="0.25">
      <c r="D1952" s="253"/>
    </row>
    <row r="1953" spans="4:4" s="3" customFormat="1" x14ac:dyDescent="0.25">
      <c r="D1953" s="253"/>
    </row>
    <row r="1954" spans="4:4" s="3" customFormat="1" x14ac:dyDescent="0.25">
      <c r="D1954" s="253"/>
    </row>
    <row r="1955" spans="4:4" s="3" customFormat="1" x14ac:dyDescent="0.25">
      <c r="D1955" s="253"/>
    </row>
    <row r="1956" spans="4:4" s="3" customFormat="1" x14ac:dyDescent="0.25">
      <c r="D1956" s="253"/>
    </row>
    <row r="1957" spans="4:4" s="3" customFormat="1" x14ac:dyDescent="0.25">
      <c r="D1957" s="253"/>
    </row>
    <row r="1958" spans="4:4" s="3" customFormat="1" x14ac:dyDescent="0.25">
      <c r="D1958" s="253"/>
    </row>
    <row r="1959" spans="4:4" s="3" customFormat="1" x14ac:dyDescent="0.25">
      <c r="D1959" s="253"/>
    </row>
    <row r="1960" spans="4:4" s="3" customFormat="1" x14ac:dyDescent="0.25">
      <c r="D1960" s="253"/>
    </row>
    <row r="1961" spans="4:4" s="3" customFormat="1" x14ac:dyDescent="0.25">
      <c r="D1961" s="253"/>
    </row>
    <row r="1962" spans="4:4" s="3" customFormat="1" x14ac:dyDescent="0.25">
      <c r="D1962" s="253"/>
    </row>
    <row r="1963" spans="4:4" s="3" customFormat="1" x14ac:dyDescent="0.25">
      <c r="D1963" s="253"/>
    </row>
    <row r="1964" spans="4:4" s="3" customFormat="1" x14ac:dyDescent="0.25">
      <c r="D1964" s="253"/>
    </row>
    <row r="1965" spans="4:4" s="3" customFormat="1" x14ac:dyDescent="0.25">
      <c r="D1965" s="253"/>
    </row>
    <row r="1966" spans="4:4" s="3" customFormat="1" x14ac:dyDescent="0.25">
      <c r="D1966" s="253"/>
    </row>
    <row r="1967" spans="4:4" s="3" customFormat="1" x14ac:dyDescent="0.25">
      <c r="D1967" s="253"/>
    </row>
    <row r="1968" spans="4:4" s="3" customFormat="1" x14ac:dyDescent="0.25">
      <c r="D1968" s="253"/>
    </row>
    <row r="1969" spans="4:4" s="3" customFormat="1" x14ac:dyDescent="0.25">
      <c r="D1969" s="253"/>
    </row>
    <row r="1970" spans="4:4" s="3" customFormat="1" x14ac:dyDescent="0.25">
      <c r="D1970" s="253"/>
    </row>
    <row r="1971" spans="4:4" s="3" customFormat="1" x14ac:dyDescent="0.25">
      <c r="D1971" s="253"/>
    </row>
    <row r="1972" spans="4:4" s="3" customFormat="1" x14ac:dyDescent="0.25">
      <c r="D1972" s="253"/>
    </row>
    <row r="1973" spans="4:4" s="3" customFormat="1" x14ac:dyDescent="0.25">
      <c r="D1973" s="253"/>
    </row>
    <row r="1974" spans="4:4" s="3" customFormat="1" x14ac:dyDescent="0.25">
      <c r="D1974" s="253"/>
    </row>
    <row r="1975" spans="4:4" s="3" customFormat="1" x14ac:dyDescent="0.25">
      <c r="D1975" s="253"/>
    </row>
    <row r="1976" spans="4:4" s="3" customFormat="1" x14ac:dyDescent="0.25">
      <c r="D1976" s="253"/>
    </row>
    <row r="1977" spans="4:4" s="3" customFormat="1" x14ac:dyDescent="0.25">
      <c r="D1977" s="253"/>
    </row>
    <row r="1978" spans="4:4" s="3" customFormat="1" x14ac:dyDescent="0.25">
      <c r="D1978" s="253"/>
    </row>
    <row r="1979" spans="4:4" s="3" customFormat="1" x14ac:dyDescent="0.25">
      <c r="D1979" s="253"/>
    </row>
    <row r="1980" spans="4:4" s="3" customFormat="1" x14ac:dyDescent="0.25">
      <c r="D1980" s="253"/>
    </row>
    <row r="1981" spans="4:4" s="3" customFormat="1" x14ac:dyDescent="0.25">
      <c r="D1981" s="253"/>
    </row>
    <row r="1982" spans="4:4" s="3" customFormat="1" x14ac:dyDescent="0.25">
      <c r="D1982" s="253"/>
    </row>
    <row r="1983" spans="4:4" s="3" customFormat="1" x14ac:dyDescent="0.25">
      <c r="D1983" s="253"/>
    </row>
    <row r="1984" spans="4:4" s="3" customFormat="1" x14ac:dyDescent="0.25">
      <c r="D1984" s="253"/>
    </row>
    <row r="1985" spans="4:4" s="3" customFormat="1" x14ac:dyDescent="0.25">
      <c r="D1985" s="253"/>
    </row>
    <row r="1986" spans="4:4" s="3" customFormat="1" x14ac:dyDescent="0.25">
      <c r="D1986" s="253"/>
    </row>
    <row r="1987" spans="4:4" s="3" customFormat="1" x14ac:dyDescent="0.25">
      <c r="D1987" s="253"/>
    </row>
    <row r="1988" spans="4:4" s="3" customFormat="1" x14ac:dyDescent="0.25">
      <c r="D1988" s="253"/>
    </row>
    <row r="1989" spans="4:4" s="3" customFormat="1" x14ac:dyDescent="0.25">
      <c r="D1989" s="253"/>
    </row>
    <row r="1990" spans="4:4" s="3" customFormat="1" x14ac:dyDescent="0.25">
      <c r="D1990" s="253"/>
    </row>
    <row r="1991" spans="4:4" s="3" customFormat="1" x14ac:dyDescent="0.25">
      <c r="D1991" s="253"/>
    </row>
    <row r="1992" spans="4:4" s="3" customFormat="1" x14ac:dyDescent="0.25">
      <c r="D1992" s="253"/>
    </row>
    <row r="1993" spans="4:4" s="3" customFormat="1" x14ac:dyDescent="0.25">
      <c r="D1993" s="253"/>
    </row>
    <row r="1994" spans="4:4" s="3" customFormat="1" x14ac:dyDescent="0.25">
      <c r="D1994" s="253"/>
    </row>
    <row r="1995" spans="4:4" s="3" customFormat="1" x14ac:dyDescent="0.25">
      <c r="D1995" s="253"/>
    </row>
    <row r="1996" spans="4:4" s="3" customFormat="1" x14ac:dyDescent="0.25">
      <c r="D1996" s="253"/>
    </row>
    <row r="1997" spans="4:4" s="3" customFormat="1" x14ac:dyDescent="0.25">
      <c r="D1997" s="253"/>
    </row>
    <row r="1998" spans="4:4" s="3" customFormat="1" x14ac:dyDescent="0.25">
      <c r="D1998" s="253"/>
    </row>
    <row r="1999" spans="4:4" s="3" customFormat="1" x14ac:dyDescent="0.25">
      <c r="D1999" s="253"/>
    </row>
    <row r="2000" spans="4:4" s="3" customFormat="1" x14ac:dyDescent="0.25">
      <c r="D2000" s="253"/>
    </row>
    <row r="2001" spans="4:4" s="3" customFormat="1" x14ac:dyDescent="0.25">
      <c r="D2001" s="253"/>
    </row>
    <row r="2002" spans="4:4" s="3" customFormat="1" x14ac:dyDescent="0.25">
      <c r="D2002" s="253"/>
    </row>
    <row r="2003" spans="4:4" s="3" customFormat="1" x14ac:dyDescent="0.25">
      <c r="D2003" s="253"/>
    </row>
    <row r="2004" spans="4:4" s="3" customFormat="1" x14ac:dyDescent="0.25">
      <c r="D2004" s="253"/>
    </row>
    <row r="2005" spans="4:4" s="3" customFormat="1" x14ac:dyDescent="0.25">
      <c r="D2005" s="253"/>
    </row>
    <row r="2006" spans="4:4" s="3" customFormat="1" x14ac:dyDescent="0.25">
      <c r="D2006" s="253"/>
    </row>
    <row r="2007" spans="4:4" s="3" customFormat="1" x14ac:dyDescent="0.25">
      <c r="D2007" s="253"/>
    </row>
    <row r="2008" spans="4:4" s="3" customFormat="1" x14ac:dyDescent="0.25">
      <c r="D2008" s="253"/>
    </row>
    <row r="2009" spans="4:4" s="3" customFormat="1" x14ac:dyDescent="0.25">
      <c r="D2009" s="253"/>
    </row>
    <row r="2010" spans="4:4" s="3" customFormat="1" x14ac:dyDescent="0.25">
      <c r="D2010" s="253"/>
    </row>
    <row r="2011" spans="4:4" s="3" customFormat="1" x14ac:dyDescent="0.25">
      <c r="D2011" s="253"/>
    </row>
    <row r="2012" spans="4:4" s="3" customFormat="1" x14ac:dyDescent="0.25">
      <c r="D2012" s="253"/>
    </row>
    <row r="2013" spans="4:4" s="3" customFormat="1" x14ac:dyDescent="0.25">
      <c r="D2013" s="253"/>
    </row>
    <row r="2014" spans="4:4" s="3" customFormat="1" x14ac:dyDescent="0.25">
      <c r="D2014" s="253"/>
    </row>
    <row r="2015" spans="4:4" s="3" customFormat="1" x14ac:dyDescent="0.25">
      <c r="D2015" s="253"/>
    </row>
    <row r="2016" spans="4:4" s="3" customFormat="1" x14ac:dyDescent="0.25">
      <c r="D2016" s="253"/>
    </row>
    <row r="2017" spans="4:4" s="3" customFormat="1" x14ac:dyDescent="0.25">
      <c r="D2017" s="253"/>
    </row>
    <row r="2018" spans="4:4" s="3" customFormat="1" x14ac:dyDescent="0.25">
      <c r="D2018" s="253"/>
    </row>
    <row r="2019" spans="4:4" s="3" customFormat="1" x14ac:dyDescent="0.25">
      <c r="D2019" s="253"/>
    </row>
    <row r="2020" spans="4:4" s="3" customFormat="1" x14ac:dyDescent="0.25">
      <c r="D2020" s="253"/>
    </row>
    <row r="2021" spans="4:4" s="3" customFormat="1" x14ac:dyDescent="0.25">
      <c r="D2021" s="253"/>
    </row>
    <row r="2022" spans="4:4" s="3" customFormat="1" x14ac:dyDescent="0.25">
      <c r="D2022" s="253"/>
    </row>
    <row r="2023" spans="4:4" s="3" customFormat="1" x14ac:dyDescent="0.25">
      <c r="D2023" s="253"/>
    </row>
    <row r="2024" spans="4:4" s="3" customFormat="1" x14ac:dyDescent="0.25">
      <c r="D2024" s="253"/>
    </row>
    <row r="2025" spans="4:4" s="3" customFormat="1" x14ac:dyDescent="0.25">
      <c r="D2025" s="253"/>
    </row>
    <row r="2026" spans="4:4" s="3" customFormat="1" x14ac:dyDescent="0.25">
      <c r="D2026" s="253"/>
    </row>
    <row r="2027" spans="4:4" s="3" customFormat="1" x14ac:dyDescent="0.25">
      <c r="D2027" s="253"/>
    </row>
    <row r="2028" spans="4:4" s="3" customFormat="1" x14ac:dyDescent="0.25">
      <c r="D2028" s="253"/>
    </row>
    <row r="2029" spans="4:4" s="3" customFormat="1" x14ac:dyDescent="0.25">
      <c r="D2029" s="253"/>
    </row>
    <row r="2030" spans="4:4" s="3" customFormat="1" x14ac:dyDescent="0.25">
      <c r="D2030" s="253"/>
    </row>
    <row r="2031" spans="4:4" s="3" customFormat="1" x14ac:dyDescent="0.25">
      <c r="D2031" s="253"/>
    </row>
    <row r="2032" spans="4:4" s="3" customFormat="1" x14ac:dyDescent="0.25">
      <c r="D2032" s="253"/>
    </row>
    <row r="2033" spans="4:4" s="3" customFormat="1" x14ac:dyDescent="0.25">
      <c r="D2033" s="253"/>
    </row>
    <row r="2034" spans="4:4" s="3" customFormat="1" x14ac:dyDescent="0.25">
      <c r="D2034" s="253"/>
    </row>
    <row r="2035" spans="4:4" s="3" customFormat="1" x14ac:dyDescent="0.25">
      <c r="D2035" s="253"/>
    </row>
    <row r="2036" spans="4:4" s="3" customFormat="1" x14ac:dyDescent="0.25">
      <c r="D2036" s="253"/>
    </row>
    <row r="2037" spans="4:4" s="3" customFormat="1" x14ac:dyDescent="0.25">
      <c r="D2037" s="253"/>
    </row>
    <row r="2038" spans="4:4" s="3" customFormat="1" x14ac:dyDescent="0.25">
      <c r="D2038" s="253"/>
    </row>
    <row r="2039" spans="4:4" s="3" customFormat="1" x14ac:dyDescent="0.25">
      <c r="D2039" s="253"/>
    </row>
    <row r="2040" spans="4:4" s="3" customFormat="1" x14ac:dyDescent="0.25">
      <c r="D2040" s="253"/>
    </row>
    <row r="2041" spans="4:4" s="3" customFormat="1" x14ac:dyDescent="0.25">
      <c r="D2041" s="253"/>
    </row>
    <row r="2042" spans="4:4" s="3" customFormat="1" x14ac:dyDescent="0.25">
      <c r="D2042" s="253"/>
    </row>
    <row r="2043" spans="4:4" s="3" customFormat="1" x14ac:dyDescent="0.25">
      <c r="D2043" s="253"/>
    </row>
    <row r="2044" spans="4:4" s="3" customFormat="1" x14ac:dyDescent="0.25">
      <c r="D2044" s="253"/>
    </row>
    <row r="2045" spans="4:4" s="3" customFormat="1" x14ac:dyDescent="0.25">
      <c r="D2045" s="253"/>
    </row>
    <row r="2046" spans="4:4" s="3" customFormat="1" x14ac:dyDescent="0.25">
      <c r="D2046" s="253"/>
    </row>
    <row r="2047" spans="4:4" s="3" customFormat="1" x14ac:dyDescent="0.25">
      <c r="D2047" s="253"/>
    </row>
    <row r="2048" spans="4:4" s="3" customFormat="1" x14ac:dyDescent="0.25">
      <c r="D2048" s="253"/>
    </row>
    <row r="2049" spans="4:4" s="3" customFormat="1" x14ac:dyDescent="0.25">
      <c r="D2049" s="253"/>
    </row>
    <row r="2050" spans="4:4" s="3" customFormat="1" x14ac:dyDescent="0.25">
      <c r="D2050" s="253"/>
    </row>
    <row r="2051" spans="4:4" s="3" customFormat="1" x14ac:dyDescent="0.25">
      <c r="D2051" s="253"/>
    </row>
    <row r="2052" spans="4:4" s="3" customFormat="1" x14ac:dyDescent="0.25">
      <c r="D2052" s="253"/>
    </row>
    <row r="2053" spans="4:4" s="3" customFormat="1" x14ac:dyDescent="0.25">
      <c r="D2053" s="253"/>
    </row>
    <row r="2054" spans="4:4" s="3" customFormat="1" x14ac:dyDescent="0.25">
      <c r="D2054" s="253"/>
    </row>
    <row r="2055" spans="4:4" s="3" customFormat="1" x14ac:dyDescent="0.25">
      <c r="D2055" s="253"/>
    </row>
    <row r="2056" spans="4:4" s="3" customFormat="1" x14ac:dyDescent="0.25">
      <c r="D2056" s="253"/>
    </row>
    <row r="2057" spans="4:4" s="3" customFormat="1" x14ac:dyDescent="0.25">
      <c r="D2057" s="253"/>
    </row>
    <row r="2058" spans="4:4" s="3" customFormat="1" x14ac:dyDescent="0.25">
      <c r="D2058" s="253"/>
    </row>
    <row r="2059" spans="4:4" s="3" customFormat="1" x14ac:dyDescent="0.25">
      <c r="D2059" s="253"/>
    </row>
    <row r="2060" spans="4:4" s="3" customFormat="1" x14ac:dyDescent="0.25">
      <c r="D2060" s="253"/>
    </row>
    <row r="2061" spans="4:4" s="3" customFormat="1" x14ac:dyDescent="0.25">
      <c r="D2061" s="253"/>
    </row>
    <row r="2062" spans="4:4" s="3" customFormat="1" x14ac:dyDescent="0.25">
      <c r="D2062" s="253"/>
    </row>
    <row r="2063" spans="4:4" s="3" customFormat="1" x14ac:dyDescent="0.25">
      <c r="D2063" s="253"/>
    </row>
    <row r="2064" spans="4:4" s="3" customFormat="1" x14ac:dyDescent="0.25">
      <c r="D2064" s="253"/>
    </row>
    <row r="2065" spans="4:4" s="3" customFormat="1" x14ac:dyDescent="0.25">
      <c r="D2065" s="253"/>
    </row>
    <row r="2066" spans="4:4" s="3" customFormat="1" x14ac:dyDescent="0.25">
      <c r="D2066" s="253"/>
    </row>
    <row r="2067" spans="4:4" s="3" customFormat="1" x14ac:dyDescent="0.25">
      <c r="D2067" s="253"/>
    </row>
    <row r="2068" spans="4:4" s="3" customFormat="1" x14ac:dyDescent="0.25">
      <c r="D2068" s="253"/>
    </row>
    <row r="2069" spans="4:4" s="3" customFormat="1" x14ac:dyDescent="0.25">
      <c r="D2069" s="253"/>
    </row>
    <row r="2070" spans="4:4" s="3" customFormat="1" x14ac:dyDescent="0.25">
      <c r="D2070" s="253"/>
    </row>
    <row r="2071" spans="4:4" s="3" customFormat="1" x14ac:dyDescent="0.25">
      <c r="D2071" s="253"/>
    </row>
    <row r="2072" spans="4:4" s="3" customFormat="1" x14ac:dyDescent="0.25">
      <c r="D2072" s="253"/>
    </row>
    <row r="2073" spans="4:4" s="3" customFormat="1" x14ac:dyDescent="0.25">
      <c r="D2073" s="253"/>
    </row>
    <row r="2074" spans="4:4" s="3" customFormat="1" x14ac:dyDescent="0.25">
      <c r="D2074" s="253"/>
    </row>
    <row r="2075" spans="4:4" s="3" customFormat="1" x14ac:dyDescent="0.25">
      <c r="D2075" s="253"/>
    </row>
    <row r="2076" spans="4:4" s="3" customFormat="1" x14ac:dyDescent="0.25">
      <c r="D2076" s="253"/>
    </row>
    <row r="2077" spans="4:4" s="3" customFormat="1" x14ac:dyDescent="0.25">
      <c r="D2077" s="253"/>
    </row>
    <row r="2078" spans="4:4" s="3" customFormat="1" x14ac:dyDescent="0.25">
      <c r="D2078" s="253"/>
    </row>
    <row r="2079" spans="4:4" s="3" customFormat="1" x14ac:dyDescent="0.25">
      <c r="D2079" s="253"/>
    </row>
    <row r="2080" spans="4:4" s="3" customFormat="1" x14ac:dyDescent="0.25">
      <c r="D2080" s="253"/>
    </row>
    <row r="2081" spans="4:4" s="3" customFormat="1" x14ac:dyDescent="0.25">
      <c r="D2081" s="253"/>
    </row>
    <row r="2082" spans="4:4" s="3" customFormat="1" x14ac:dyDescent="0.25">
      <c r="D2082" s="253"/>
    </row>
    <row r="2083" spans="4:4" s="3" customFormat="1" x14ac:dyDescent="0.25">
      <c r="D2083" s="253"/>
    </row>
    <row r="2084" spans="4:4" s="3" customFormat="1" x14ac:dyDescent="0.25">
      <c r="D2084" s="253"/>
    </row>
    <row r="2085" spans="4:4" s="3" customFormat="1" x14ac:dyDescent="0.25">
      <c r="D2085" s="253"/>
    </row>
    <row r="2086" spans="4:4" s="3" customFormat="1" x14ac:dyDescent="0.25">
      <c r="D2086" s="253"/>
    </row>
    <row r="2087" spans="4:4" s="3" customFormat="1" x14ac:dyDescent="0.25">
      <c r="D2087" s="253"/>
    </row>
    <row r="2088" spans="4:4" s="3" customFormat="1" x14ac:dyDescent="0.25">
      <c r="D2088" s="253"/>
    </row>
    <row r="2089" spans="4:4" s="3" customFormat="1" x14ac:dyDescent="0.25">
      <c r="D2089" s="253"/>
    </row>
    <row r="2090" spans="4:4" s="3" customFormat="1" x14ac:dyDescent="0.25">
      <c r="D2090" s="253"/>
    </row>
    <row r="2091" spans="4:4" s="3" customFormat="1" x14ac:dyDescent="0.25">
      <c r="D2091" s="253"/>
    </row>
    <row r="2092" spans="4:4" s="3" customFormat="1" x14ac:dyDescent="0.25">
      <c r="D2092" s="253"/>
    </row>
    <row r="2093" spans="4:4" s="3" customFormat="1" x14ac:dyDescent="0.25">
      <c r="D2093" s="253"/>
    </row>
    <row r="2094" spans="4:4" s="3" customFormat="1" x14ac:dyDescent="0.25">
      <c r="D2094" s="253"/>
    </row>
    <row r="2095" spans="4:4" s="3" customFormat="1" x14ac:dyDescent="0.25">
      <c r="D2095" s="253"/>
    </row>
    <row r="2096" spans="4:4" s="3" customFormat="1" x14ac:dyDescent="0.25">
      <c r="D2096" s="253"/>
    </row>
    <row r="2097" spans="4:4" s="3" customFormat="1" x14ac:dyDescent="0.25">
      <c r="D2097" s="253"/>
    </row>
    <row r="2098" spans="4:4" s="3" customFormat="1" x14ac:dyDescent="0.25">
      <c r="D2098" s="253"/>
    </row>
    <row r="2099" spans="4:4" s="3" customFormat="1" x14ac:dyDescent="0.25">
      <c r="D2099" s="253"/>
    </row>
    <row r="2100" spans="4:4" s="3" customFormat="1" x14ac:dyDescent="0.25">
      <c r="D2100" s="253"/>
    </row>
    <row r="2101" spans="4:4" s="3" customFormat="1" x14ac:dyDescent="0.25">
      <c r="D2101" s="253"/>
    </row>
    <row r="2102" spans="4:4" s="3" customFormat="1" x14ac:dyDescent="0.25">
      <c r="D2102" s="253"/>
    </row>
    <row r="2103" spans="4:4" s="3" customFormat="1" x14ac:dyDescent="0.25">
      <c r="D2103" s="253"/>
    </row>
    <row r="2104" spans="4:4" s="3" customFormat="1" x14ac:dyDescent="0.25">
      <c r="D2104" s="253"/>
    </row>
    <row r="2105" spans="4:4" s="3" customFormat="1" x14ac:dyDescent="0.25">
      <c r="D2105" s="253"/>
    </row>
    <row r="2106" spans="4:4" s="3" customFormat="1" x14ac:dyDescent="0.25">
      <c r="D2106" s="253"/>
    </row>
    <row r="2107" spans="4:4" s="3" customFormat="1" x14ac:dyDescent="0.25">
      <c r="D2107" s="253"/>
    </row>
    <row r="2108" spans="4:4" s="3" customFormat="1" x14ac:dyDescent="0.25">
      <c r="D2108" s="253"/>
    </row>
    <row r="2109" spans="4:4" s="3" customFormat="1" x14ac:dyDescent="0.25">
      <c r="D2109" s="253"/>
    </row>
    <row r="2110" spans="4:4" s="3" customFormat="1" x14ac:dyDescent="0.25">
      <c r="D2110" s="253"/>
    </row>
    <row r="2111" spans="4:4" s="3" customFormat="1" x14ac:dyDescent="0.25">
      <c r="D2111" s="253"/>
    </row>
    <row r="2112" spans="4:4" s="3" customFormat="1" x14ac:dyDescent="0.25">
      <c r="D2112" s="253"/>
    </row>
    <row r="2113" spans="4:4" s="3" customFormat="1" x14ac:dyDescent="0.25">
      <c r="D2113" s="253"/>
    </row>
    <row r="2114" spans="4:4" s="3" customFormat="1" x14ac:dyDescent="0.25">
      <c r="D2114" s="253"/>
    </row>
    <row r="2115" spans="4:4" s="3" customFormat="1" x14ac:dyDescent="0.25">
      <c r="D2115" s="253"/>
    </row>
    <row r="2116" spans="4:4" s="3" customFormat="1" x14ac:dyDescent="0.25">
      <c r="D2116" s="253"/>
    </row>
    <row r="2117" spans="4:4" s="3" customFormat="1" x14ac:dyDescent="0.25">
      <c r="D2117" s="253"/>
    </row>
    <row r="2118" spans="4:4" s="3" customFormat="1" x14ac:dyDescent="0.25">
      <c r="D2118" s="253"/>
    </row>
    <row r="2119" spans="4:4" s="3" customFormat="1" x14ac:dyDescent="0.25">
      <c r="D2119" s="253"/>
    </row>
    <row r="2120" spans="4:4" s="3" customFormat="1" x14ac:dyDescent="0.25">
      <c r="D2120" s="253"/>
    </row>
    <row r="2121" spans="4:4" s="3" customFormat="1" x14ac:dyDescent="0.25">
      <c r="D2121" s="253"/>
    </row>
    <row r="2122" spans="4:4" s="3" customFormat="1" x14ac:dyDescent="0.25">
      <c r="D2122" s="253"/>
    </row>
    <row r="2123" spans="4:4" s="3" customFormat="1" x14ac:dyDescent="0.25">
      <c r="D2123" s="253"/>
    </row>
    <row r="2124" spans="4:4" s="3" customFormat="1" x14ac:dyDescent="0.25">
      <c r="D2124" s="253"/>
    </row>
    <row r="2125" spans="4:4" s="3" customFormat="1" x14ac:dyDescent="0.25">
      <c r="D2125" s="253"/>
    </row>
    <row r="2126" spans="4:4" s="3" customFormat="1" x14ac:dyDescent="0.25">
      <c r="D2126" s="253"/>
    </row>
    <row r="2127" spans="4:4" s="3" customFormat="1" x14ac:dyDescent="0.25">
      <c r="D2127" s="253"/>
    </row>
    <row r="2128" spans="4:4" s="3" customFormat="1" x14ac:dyDescent="0.25">
      <c r="D2128" s="253"/>
    </row>
    <row r="2129" spans="4:4" s="3" customFormat="1" x14ac:dyDescent="0.25">
      <c r="D2129" s="253"/>
    </row>
    <row r="2130" spans="4:4" s="3" customFormat="1" x14ac:dyDescent="0.25">
      <c r="D2130" s="253"/>
    </row>
    <row r="2131" spans="4:4" s="3" customFormat="1" x14ac:dyDescent="0.25">
      <c r="D2131" s="253"/>
    </row>
    <row r="2132" spans="4:4" s="3" customFormat="1" x14ac:dyDescent="0.25">
      <c r="D2132" s="253"/>
    </row>
    <row r="2133" spans="4:4" s="3" customFormat="1" x14ac:dyDescent="0.25">
      <c r="D2133" s="253"/>
    </row>
    <row r="2134" spans="4:4" s="3" customFormat="1" x14ac:dyDescent="0.25">
      <c r="D2134" s="253"/>
    </row>
    <row r="2135" spans="4:4" s="3" customFormat="1" x14ac:dyDescent="0.25">
      <c r="D2135" s="253"/>
    </row>
    <row r="2136" spans="4:4" s="3" customFormat="1" x14ac:dyDescent="0.25">
      <c r="D2136" s="253"/>
    </row>
    <row r="2137" spans="4:4" s="3" customFormat="1" x14ac:dyDescent="0.25">
      <c r="D2137" s="253"/>
    </row>
    <row r="2138" spans="4:4" s="3" customFormat="1" x14ac:dyDescent="0.25">
      <c r="D2138" s="253"/>
    </row>
    <row r="2139" spans="4:4" s="3" customFormat="1" x14ac:dyDescent="0.25">
      <c r="D2139" s="253"/>
    </row>
    <row r="2140" spans="4:4" s="3" customFormat="1" x14ac:dyDescent="0.25">
      <c r="D2140" s="253"/>
    </row>
    <row r="2141" spans="4:4" s="3" customFormat="1" x14ac:dyDescent="0.25">
      <c r="D2141" s="253"/>
    </row>
    <row r="2142" spans="4:4" s="3" customFormat="1" x14ac:dyDescent="0.25">
      <c r="D2142" s="253"/>
    </row>
    <row r="2143" spans="4:4" s="3" customFormat="1" x14ac:dyDescent="0.25">
      <c r="D2143" s="253"/>
    </row>
    <row r="2144" spans="4:4" s="3" customFormat="1" x14ac:dyDescent="0.25">
      <c r="D2144" s="253"/>
    </row>
    <row r="2145" spans="4:4" s="3" customFormat="1" x14ac:dyDescent="0.25">
      <c r="D2145" s="253"/>
    </row>
    <row r="2146" spans="4:4" s="3" customFormat="1" x14ac:dyDescent="0.25">
      <c r="D2146" s="253"/>
    </row>
    <row r="2147" spans="4:4" s="3" customFormat="1" x14ac:dyDescent="0.25">
      <c r="D2147" s="253"/>
    </row>
    <row r="2148" spans="4:4" s="3" customFormat="1" x14ac:dyDescent="0.25">
      <c r="D2148" s="253"/>
    </row>
    <row r="2149" spans="4:4" s="3" customFormat="1" x14ac:dyDescent="0.25">
      <c r="D2149" s="253"/>
    </row>
    <row r="2150" spans="4:4" s="3" customFormat="1" x14ac:dyDescent="0.25">
      <c r="D2150" s="253"/>
    </row>
    <row r="2151" spans="4:4" s="3" customFormat="1" x14ac:dyDescent="0.25">
      <c r="D2151" s="253"/>
    </row>
    <row r="2152" spans="4:4" s="3" customFormat="1" x14ac:dyDescent="0.25">
      <c r="D2152" s="253"/>
    </row>
    <row r="2153" spans="4:4" s="3" customFormat="1" x14ac:dyDescent="0.25">
      <c r="D2153" s="253"/>
    </row>
    <row r="2154" spans="4:4" s="3" customFormat="1" x14ac:dyDescent="0.25">
      <c r="D2154" s="253"/>
    </row>
    <row r="2155" spans="4:4" s="3" customFormat="1" x14ac:dyDescent="0.25">
      <c r="D2155" s="253"/>
    </row>
    <row r="2156" spans="4:4" s="3" customFormat="1" x14ac:dyDescent="0.25">
      <c r="D2156" s="253"/>
    </row>
    <row r="2157" spans="4:4" s="3" customFormat="1" x14ac:dyDescent="0.25">
      <c r="D2157" s="253"/>
    </row>
    <row r="2158" spans="4:4" s="3" customFormat="1" x14ac:dyDescent="0.25">
      <c r="D2158" s="253"/>
    </row>
    <row r="2159" spans="4:4" s="3" customFormat="1" x14ac:dyDescent="0.25">
      <c r="D2159" s="253"/>
    </row>
    <row r="2160" spans="4:4" s="3" customFormat="1" x14ac:dyDescent="0.25">
      <c r="D2160" s="253"/>
    </row>
    <row r="2161" spans="4:4" s="3" customFormat="1" x14ac:dyDescent="0.25">
      <c r="D2161" s="253"/>
    </row>
    <row r="2162" spans="4:4" s="3" customFormat="1" x14ac:dyDescent="0.25">
      <c r="D2162" s="253"/>
    </row>
    <row r="2163" spans="4:4" s="3" customFormat="1" x14ac:dyDescent="0.25">
      <c r="D2163" s="253"/>
    </row>
    <row r="2164" spans="4:4" s="3" customFormat="1" x14ac:dyDescent="0.25">
      <c r="D2164" s="253"/>
    </row>
    <row r="2165" spans="4:4" s="3" customFormat="1" x14ac:dyDescent="0.25">
      <c r="D2165" s="253"/>
    </row>
    <row r="2166" spans="4:4" s="3" customFormat="1" x14ac:dyDescent="0.25">
      <c r="D2166" s="253"/>
    </row>
    <row r="2167" spans="4:4" s="3" customFormat="1" x14ac:dyDescent="0.25">
      <c r="D2167" s="253"/>
    </row>
    <row r="2168" spans="4:4" s="3" customFormat="1" x14ac:dyDescent="0.25">
      <c r="D2168" s="253"/>
    </row>
    <row r="2169" spans="4:4" s="3" customFormat="1" x14ac:dyDescent="0.25">
      <c r="D2169" s="253"/>
    </row>
    <row r="2170" spans="4:4" s="3" customFormat="1" x14ac:dyDescent="0.25">
      <c r="D2170" s="253"/>
    </row>
    <row r="2171" spans="4:4" s="3" customFormat="1" x14ac:dyDescent="0.25">
      <c r="D2171" s="253"/>
    </row>
    <row r="2172" spans="4:4" s="3" customFormat="1" x14ac:dyDescent="0.25">
      <c r="D2172" s="253"/>
    </row>
    <row r="2173" spans="4:4" s="3" customFormat="1" x14ac:dyDescent="0.25">
      <c r="D2173" s="253"/>
    </row>
    <row r="2174" spans="4:4" s="3" customFormat="1" x14ac:dyDescent="0.25">
      <c r="D2174" s="253"/>
    </row>
    <row r="2175" spans="4:4" s="3" customFormat="1" x14ac:dyDescent="0.25">
      <c r="D2175" s="253"/>
    </row>
    <row r="2176" spans="4:4" s="3" customFormat="1" x14ac:dyDescent="0.25">
      <c r="D2176" s="253"/>
    </row>
    <row r="2177" spans="4:4" s="3" customFormat="1" x14ac:dyDescent="0.25">
      <c r="D2177" s="253"/>
    </row>
    <row r="2178" spans="4:4" s="3" customFormat="1" x14ac:dyDescent="0.25">
      <c r="D2178" s="253"/>
    </row>
    <row r="2179" spans="4:4" s="3" customFormat="1" x14ac:dyDescent="0.25">
      <c r="D2179" s="253"/>
    </row>
    <row r="2180" spans="4:4" s="3" customFormat="1" x14ac:dyDescent="0.25">
      <c r="D2180" s="253"/>
    </row>
    <row r="2181" spans="4:4" s="3" customFormat="1" x14ac:dyDescent="0.25">
      <c r="D2181" s="253"/>
    </row>
    <row r="2182" spans="4:4" s="3" customFormat="1" x14ac:dyDescent="0.25">
      <c r="D2182" s="253"/>
    </row>
    <row r="2183" spans="4:4" s="3" customFormat="1" x14ac:dyDescent="0.25">
      <c r="D2183" s="253"/>
    </row>
    <row r="2184" spans="4:4" s="3" customFormat="1" x14ac:dyDescent="0.25">
      <c r="D2184" s="253"/>
    </row>
    <row r="2185" spans="4:4" s="3" customFormat="1" x14ac:dyDescent="0.25">
      <c r="D2185" s="253"/>
    </row>
    <row r="2186" spans="4:4" s="3" customFormat="1" x14ac:dyDescent="0.25">
      <c r="D2186" s="253"/>
    </row>
    <row r="2187" spans="4:4" s="3" customFormat="1" x14ac:dyDescent="0.25">
      <c r="D2187" s="253"/>
    </row>
    <row r="2188" spans="4:4" s="3" customFormat="1" x14ac:dyDescent="0.25">
      <c r="D2188" s="253"/>
    </row>
    <row r="2189" spans="4:4" s="3" customFormat="1" x14ac:dyDescent="0.25">
      <c r="D2189" s="253"/>
    </row>
    <row r="2190" spans="4:4" s="3" customFormat="1" x14ac:dyDescent="0.25">
      <c r="D2190" s="253"/>
    </row>
    <row r="2191" spans="4:4" s="3" customFormat="1" x14ac:dyDescent="0.25">
      <c r="D2191" s="253"/>
    </row>
    <row r="2192" spans="4:4" s="3" customFormat="1" x14ac:dyDescent="0.25">
      <c r="D2192" s="253"/>
    </row>
    <row r="2193" spans="4:4" s="3" customFormat="1" x14ac:dyDescent="0.25">
      <c r="D2193" s="253"/>
    </row>
    <row r="2194" spans="4:4" s="3" customFormat="1" x14ac:dyDescent="0.25">
      <c r="D2194" s="253"/>
    </row>
    <row r="2195" spans="4:4" s="3" customFormat="1" x14ac:dyDescent="0.25">
      <c r="D2195" s="253"/>
    </row>
    <row r="2196" spans="4:4" s="3" customFormat="1" x14ac:dyDescent="0.25">
      <c r="D2196" s="253"/>
    </row>
    <row r="2197" spans="4:4" s="3" customFormat="1" x14ac:dyDescent="0.25">
      <c r="D2197" s="253"/>
    </row>
    <row r="2198" spans="4:4" s="3" customFormat="1" x14ac:dyDescent="0.25">
      <c r="D2198" s="253"/>
    </row>
    <row r="2199" spans="4:4" s="3" customFormat="1" x14ac:dyDescent="0.25">
      <c r="D2199" s="253"/>
    </row>
    <row r="2200" spans="4:4" s="3" customFormat="1" x14ac:dyDescent="0.25">
      <c r="D2200" s="253"/>
    </row>
    <row r="2201" spans="4:4" s="3" customFormat="1" x14ac:dyDescent="0.25">
      <c r="D2201" s="253"/>
    </row>
    <row r="2202" spans="4:4" s="3" customFormat="1" x14ac:dyDescent="0.25">
      <c r="D2202" s="253"/>
    </row>
    <row r="2203" spans="4:4" s="3" customFormat="1" x14ac:dyDescent="0.25">
      <c r="D2203" s="253"/>
    </row>
    <row r="2204" spans="4:4" s="3" customFormat="1" x14ac:dyDescent="0.25">
      <c r="D2204" s="253"/>
    </row>
    <row r="2205" spans="4:4" s="3" customFormat="1" x14ac:dyDescent="0.25">
      <c r="D2205" s="253"/>
    </row>
    <row r="2206" spans="4:4" s="3" customFormat="1" x14ac:dyDescent="0.25">
      <c r="D2206" s="253"/>
    </row>
    <row r="2207" spans="4:4" s="3" customFormat="1" x14ac:dyDescent="0.25">
      <c r="D2207" s="253"/>
    </row>
    <row r="2208" spans="4:4" s="3" customFormat="1" x14ac:dyDescent="0.25">
      <c r="D2208" s="253"/>
    </row>
    <row r="2209" spans="4:4" s="3" customFormat="1" x14ac:dyDescent="0.25">
      <c r="D2209" s="253"/>
    </row>
    <row r="2210" spans="4:4" s="3" customFormat="1" x14ac:dyDescent="0.25">
      <c r="D2210" s="253"/>
    </row>
    <row r="2211" spans="4:4" s="3" customFormat="1" x14ac:dyDescent="0.25">
      <c r="D2211" s="253"/>
    </row>
    <row r="2212" spans="4:4" s="3" customFormat="1" x14ac:dyDescent="0.25">
      <c r="D2212" s="253"/>
    </row>
    <row r="2213" spans="4:4" s="3" customFormat="1" x14ac:dyDescent="0.25">
      <c r="D2213" s="253"/>
    </row>
    <row r="2214" spans="4:4" s="3" customFormat="1" x14ac:dyDescent="0.25">
      <c r="D2214" s="253"/>
    </row>
    <row r="2215" spans="4:4" s="3" customFormat="1" x14ac:dyDescent="0.25">
      <c r="D2215" s="253"/>
    </row>
    <row r="2216" spans="4:4" s="3" customFormat="1" x14ac:dyDescent="0.25">
      <c r="D2216" s="253"/>
    </row>
    <row r="2217" spans="4:4" s="3" customFormat="1" x14ac:dyDescent="0.25">
      <c r="D2217" s="253"/>
    </row>
    <row r="2218" spans="4:4" s="3" customFormat="1" x14ac:dyDescent="0.25">
      <c r="D2218" s="253"/>
    </row>
    <row r="2219" spans="4:4" s="3" customFormat="1" x14ac:dyDescent="0.25">
      <c r="D2219" s="253"/>
    </row>
    <row r="2220" spans="4:4" s="3" customFormat="1" x14ac:dyDescent="0.25">
      <c r="D2220" s="253"/>
    </row>
    <row r="2221" spans="4:4" s="3" customFormat="1" x14ac:dyDescent="0.25">
      <c r="D2221" s="253"/>
    </row>
    <row r="2222" spans="4:4" s="3" customFormat="1" x14ac:dyDescent="0.25">
      <c r="D2222" s="253"/>
    </row>
    <row r="2223" spans="4:4" s="3" customFormat="1" x14ac:dyDescent="0.25">
      <c r="D2223" s="253"/>
    </row>
    <row r="2224" spans="4:4" s="3" customFormat="1" x14ac:dyDescent="0.25">
      <c r="D2224" s="253"/>
    </row>
    <row r="2225" spans="4:4" s="3" customFormat="1" x14ac:dyDescent="0.25">
      <c r="D2225" s="253"/>
    </row>
    <row r="2226" spans="4:4" s="3" customFormat="1" x14ac:dyDescent="0.25">
      <c r="D2226" s="253"/>
    </row>
    <row r="2227" spans="4:4" s="3" customFormat="1" x14ac:dyDescent="0.25">
      <c r="D2227" s="253"/>
    </row>
    <row r="2228" spans="4:4" s="3" customFormat="1" x14ac:dyDescent="0.25">
      <c r="D2228" s="253"/>
    </row>
    <row r="2229" spans="4:4" s="3" customFormat="1" x14ac:dyDescent="0.25">
      <c r="D2229" s="253"/>
    </row>
    <row r="2230" spans="4:4" s="3" customFormat="1" x14ac:dyDescent="0.25">
      <c r="D2230" s="253"/>
    </row>
    <row r="2231" spans="4:4" s="3" customFormat="1" x14ac:dyDescent="0.25">
      <c r="D2231" s="253"/>
    </row>
    <row r="2232" spans="4:4" s="3" customFormat="1" x14ac:dyDescent="0.25">
      <c r="D2232" s="253"/>
    </row>
    <row r="2233" spans="4:4" s="3" customFormat="1" x14ac:dyDescent="0.25">
      <c r="D2233" s="253"/>
    </row>
    <row r="2234" spans="4:4" s="3" customFormat="1" x14ac:dyDescent="0.25">
      <c r="D2234" s="253"/>
    </row>
    <row r="2235" spans="4:4" s="3" customFormat="1" x14ac:dyDescent="0.25">
      <c r="D2235" s="253"/>
    </row>
    <row r="2236" spans="4:4" s="3" customFormat="1" x14ac:dyDescent="0.25">
      <c r="D2236" s="253"/>
    </row>
    <row r="2237" spans="4:4" s="3" customFormat="1" x14ac:dyDescent="0.25">
      <c r="D2237" s="253"/>
    </row>
    <row r="2238" spans="4:4" s="3" customFormat="1" x14ac:dyDescent="0.25">
      <c r="D2238" s="253"/>
    </row>
    <row r="2239" spans="4:4" s="3" customFormat="1" x14ac:dyDescent="0.25">
      <c r="D2239" s="253"/>
    </row>
    <row r="2240" spans="4:4" s="3" customFormat="1" x14ac:dyDescent="0.25">
      <c r="D2240" s="253"/>
    </row>
    <row r="2241" spans="4:4" s="3" customFormat="1" x14ac:dyDescent="0.25">
      <c r="D2241" s="253"/>
    </row>
    <row r="2242" spans="4:4" s="3" customFormat="1" x14ac:dyDescent="0.25">
      <c r="D2242" s="253"/>
    </row>
    <row r="2243" spans="4:4" s="3" customFormat="1" x14ac:dyDescent="0.25">
      <c r="D2243" s="253"/>
    </row>
    <row r="2244" spans="4:4" s="3" customFormat="1" x14ac:dyDescent="0.25">
      <c r="D2244" s="253"/>
    </row>
    <row r="2245" spans="4:4" s="3" customFormat="1" x14ac:dyDescent="0.25">
      <c r="D2245" s="253"/>
    </row>
    <row r="2246" spans="4:4" s="3" customFormat="1" x14ac:dyDescent="0.25">
      <c r="D2246" s="253"/>
    </row>
    <row r="2247" spans="4:4" s="3" customFormat="1" x14ac:dyDescent="0.25">
      <c r="D2247" s="253"/>
    </row>
    <row r="2248" spans="4:4" s="3" customFormat="1" x14ac:dyDescent="0.25">
      <c r="D2248" s="253"/>
    </row>
    <row r="2249" spans="4:4" s="3" customFormat="1" x14ac:dyDescent="0.25">
      <c r="D2249" s="253"/>
    </row>
    <row r="2250" spans="4:4" s="3" customFormat="1" x14ac:dyDescent="0.25">
      <c r="D2250" s="253"/>
    </row>
    <row r="2251" spans="4:4" s="3" customFormat="1" x14ac:dyDescent="0.25">
      <c r="D2251" s="253"/>
    </row>
    <row r="2252" spans="4:4" s="3" customFormat="1" x14ac:dyDescent="0.25">
      <c r="D2252" s="253"/>
    </row>
    <row r="2253" spans="4:4" s="3" customFormat="1" x14ac:dyDescent="0.25">
      <c r="D2253" s="253"/>
    </row>
    <row r="2254" spans="4:4" s="3" customFormat="1" x14ac:dyDescent="0.25">
      <c r="D2254" s="253"/>
    </row>
    <row r="2255" spans="4:4" s="3" customFormat="1" x14ac:dyDescent="0.25">
      <c r="D2255" s="253"/>
    </row>
    <row r="2256" spans="4:4" s="3" customFormat="1" x14ac:dyDescent="0.25">
      <c r="D2256" s="253"/>
    </row>
    <row r="2257" spans="4:4" s="3" customFormat="1" x14ac:dyDescent="0.25">
      <c r="D2257" s="253"/>
    </row>
    <row r="2258" spans="4:4" s="3" customFormat="1" x14ac:dyDescent="0.25">
      <c r="D2258" s="253"/>
    </row>
    <row r="2259" spans="4:4" s="3" customFormat="1" x14ac:dyDescent="0.25">
      <c r="D2259" s="253"/>
    </row>
    <row r="2260" spans="4:4" s="3" customFormat="1" x14ac:dyDescent="0.25">
      <c r="D2260" s="253"/>
    </row>
    <row r="2261" spans="4:4" s="3" customFormat="1" x14ac:dyDescent="0.25">
      <c r="D2261" s="253"/>
    </row>
    <row r="2262" spans="4:4" s="3" customFormat="1" x14ac:dyDescent="0.25">
      <c r="D2262" s="253"/>
    </row>
    <row r="2263" spans="4:4" s="3" customFormat="1" x14ac:dyDescent="0.25">
      <c r="D2263" s="253"/>
    </row>
    <row r="2264" spans="4:4" s="3" customFormat="1" x14ac:dyDescent="0.25">
      <c r="D2264" s="253"/>
    </row>
    <row r="2265" spans="4:4" s="3" customFormat="1" x14ac:dyDescent="0.25">
      <c r="D2265" s="253"/>
    </row>
    <row r="2266" spans="4:4" s="3" customFormat="1" x14ac:dyDescent="0.25">
      <c r="D2266" s="253"/>
    </row>
    <row r="2267" spans="4:4" s="3" customFormat="1" x14ac:dyDescent="0.25">
      <c r="D2267" s="253"/>
    </row>
    <row r="2268" spans="4:4" s="3" customFormat="1" x14ac:dyDescent="0.25">
      <c r="D2268" s="253"/>
    </row>
    <row r="2269" spans="4:4" s="3" customFormat="1" x14ac:dyDescent="0.25">
      <c r="D2269" s="253"/>
    </row>
    <row r="2270" spans="4:4" s="3" customFormat="1" x14ac:dyDescent="0.25">
      <c r="D2270" s="253"/>
    </row>
    <row r="2271" spans="4:4" s="3" customFormat="1" x14ac:dyDescent="0.25">
      <c r="D2271" s="253"/>
    </row>
    <row r="2272" spans="4:4" s="3" customFormat="1" x14ac:dyDescent="0.25">
      <c r="D2272" s="253"/>
    </row>
    <row r="2273" spans="4:6" s="3" customFormat="1" x14ac:dyDescent="0.25">
      <c r="D2273" s="253"/>
    </row>
    <row r="2274" spans="4:6" s="3" customFormat="1" x14ac:dyDescent="0.25">
      <c r="D2274" s="253"/>
    </row>
    <row r="2275" spans="4:6" s="3" customFormat="1" x14ac:dyDescent="0.25">
      <c r="D2275" s="253"/>
    </row>
    <row r="2276" spans="4:6" s="3" customFormat="1" x14ac:dyDescent="0.25">
      <c r="D2276" s="253"/>
    </row>
    <row r="2277" spans="4:6" s="3" customFormat="1" x14ac:dyDescent="0.25">
      <c r="D2277" s="253"/>
    </row>
    <row r="2278" spans="4:6" s="3" customFormat="1" x14ac:dyDescent="0.25">
      <c r="D2278" s="253"/>
      <c r="F2278"/>
    </row>
    <row r="2279" spans="4:6" s="3" customFormat="1" x14ac:dyDescent="0.25">
      <c r="D2279" s="253"/>
      <c r="F2279"/>
    </row>
  </sheetData>
  <mergeCells count="40">
    <mergeCell ref="A55:B55"/>
    <mergeCell ref="A2:B2"/>
    <mergeCell ref="A4:B4"/>
    <mergeCell ref="A5:B5"/>
    <mergeCell ref="A1:D1"/>
    <mergeCell ref="A139:B139"/>
    <mergeCell ref="A140:B140"/>
    <mergeCell ref="A153:B153"/>
    <mergeCell ref="A154:B154"/>
    <mergeCell ref="A211:B211"/>
    <mergeCell ref="A56:B56"/>
    <mergeCell ref="A95:B95"/>
    <mergeCell ref="A96:B96"/>
    <mergeCell ref="A125:B125"/>
    <mergeCell ref="A126:B126"/>
    <mergeCell ref="A413:B413"/>
    <mergeCell ref="A459:B459"/>
    <mergeCell ref="A458:D458"/>
    <mergeCell ref="A212:B212"/>
    <mergeCell ref="A230:B230"/>
    <mergeCell ref="A256:B256"/>
    <mergeCell ref="A257:B257"/>
    <mergeCell ref="A306:B306"/>
    <mergeCell ref="A307:B307"/>
    <mergeCell ref="A460:B460"/>
    <mergeCell ref="A228:B228"/>
    <mergeCell ref="A229:B229"/>
    <mergeCell ref="A687:B687"/>
    <mergeCell ref="A487:B487"/>
    <mergeCell ref="A488:B488"/>
    <mergeCell ref="A503:B503"/>
    <mergeCell ref="A504:B504"/>
    <mergeCell ref="A527:B527"/>
    <mergeCell ref="A528:B528"/>
    <mergeCell ref="A563:B563"/>
    <mergeCell ref="A564:B564"/>
    <mergeCell ref="A660:B660"/>
    <mergeCell ref="A661:B661"/>
    <mergeCell ref="A526:D526"/>
    <mergeCell ref="A412:B412"/>
  </mergeCells>
  <conditionalFormatting sqref="C707">
    <cfRule type="cellIs" dxfId="7" priority="279" stopIfTrue="1" operator="lessThan">
      <formula>0</formula>
    </cfRule>
    <cfRule type="cellIs" dxfId="6" priority="280" stopIfTrue="1" operator="greaterThanOrEqual">
      <formula>0</formula>
    </cfRule>
  </conditionalFormatting>
  <conditionalFormatting sqref="E707">
    <cfRule type="cellIs" dxfId="5" priority="277" stopIfTrue="1" operator="lessThan">
      <formula>0</formula>
    </cfRule>
    <cfRule type="cellIs" dxfId="4" priority="278" stopIfTrue="1" operator="greaterThanOrEqual">
      <formula>0</formula>
    </cfRule>
  </conditionalFormatting>
  <conditionalFormatting sqref="D710">
    <cfRule type="cellIs" dxfId="3" priority="5" operator="notEqual">
      <formula>$E$705</formula>
    </cfRule>
    <cfRule type="cellIs" dxfId="2" priority="6" operator="equal">
      <formula>$E$705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75" fitToHeight="13" orientation="portrait" r:id="rId1"/>
  <headerFooter alignWithMargins="0">
    <oddHeader xml:space="preserve">&amp;C&amp;"Arial,Negrita"&amp;8AYUNTAMIENTO DE ZIGOITIA
</oddHeader>
    <oddFooter>&amp;L&amp;"Arial,Negrita Cursiva"PPTO. GRAL. 2019
propuesta 3&amp;C11 de abril de 2019&amp;R&amp;P</oddFooter>
  </headerFooter>
  <rowBreaks count="11" manualBreakCount="11">
    <brk id="54" max="16383" man="1"/>
    <brk id="122" max="16383" man="1"/>
    <brk id="151" max="16383" man="1"/>
    <brk id="226" max="16383" man="1"/>
    <brk id="255" max="16383" man="1"/>
    <brk id="305" max="16383" man="1"/>
    <brk id="387" max="16383" man="1"/>
    <brk id="456" max="16383" man="1"/>
    <brk id="524" max="16383" man="1"/>
    <brk id="562" max="16383" man="1"/>
    <brk id="65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3"/>
  <sheetViews>
    <sheetView view="pageBreakPreview" topLeftCell="A46" zoomScaleNormal="100" zoomScaleSheetLayoutView="100" workbookViewId="0">
      <selection activeCell="E13" sqref="E13"/>
    </sheetView>
  </sheetViews>
  <sheetFormatPr baseColWidth="10" defaultRowHeight="12.5" x14ac:dyDescent="0.25"/>
  <cols>
    <col min="1" max="1" width="7.54296875" bestFit="1" customWidth="1"/>
    <col min="2" max="2" width="49" style="110" bestFit="1" customWidth="1"/>
    <col min="3" max="3" width="24.1796875" bestFit="1" customWidth="1"/>
    <col min="4" max="4" width="26.1796875" customWidth="1"/>
  </cols>
  <sheetData>
    <row r="1" spans="1:4" ht="13" x14ac:dyDescent="0.3">
      <c r="A1" s="3"/>
      <c r="B1" s="212" t="s">
        <v>586</v>
      </c>
      <c r="C1" s="215"/>
      <c r="D1" s="178"/>
    </row>
    <row r="2" spans="1:4" x14ac:dyDescent="0.25">
      <c r="A2" s="3"/>
      <c r="C2" s="179"/>
      <c r="D2" s="179"/>
    </row>
    <row r="3" spans="1:4" x14ac:dyDescent="0.25">
      <c r="A3" s="3">
        <v>11201</v>
      </c>
      <c r="B3" s="211" t="s">
        <v>587</v>
      </c>
      <c r="C3" s="180">
        <v>32576</v>
      </c>
      <c r="D3" s="181"/>
    </row>
    <row r="4" spans="1:4" x14ac:dyDescent="0.25">
      <c r="A4" s="3">
        <v>11202</v>
      </c>
      <c r="B4" s="211" t="s">
        <v>588</v>
      </c>
      <c r="C4" s="231">
        <f>705686.28+327.44</f>
        <v>706013.72</v>
      </c>
      <c r="D4" s="181"/>
    </row>
    <row r="5" spans="1:4" x14ac:dyDescent="0.25">
      <c r="A5" s="3">
        <v>11300</v>
      </c>
      <c r="B5" s="211" t="s">
        <v>589</v>
      </c>
      <c r="C5" s="180">
        <v>108000</v>
      </c>
      <c r="D5" s="181"/>
    </row>
    <row r="6" spans="1:4" x14ac:dyDescent="0.25">
      <c r="A6" s="3">
        <v>11400</v>
      </c>
      <c r="B6" s="211" t="s">
        <v>662</v>
      </c>
      <c r="C6" s="231">
        <v>65000</v>
      </c>
      <c r="D6" s="181"/>
    </row>
    <row r="7" spans="1:4" x14ac:dyDescent="0.25">
      <c r="A7" s="3">
        <v>13000</v>
      </c>
      <c r="B7" s="211" t="s">
        <v>590</v>
      </c>
      <c r="C7" s="180">
        <v>245000</v>
      </c>
      <c r="D7" s="181"/>
    </row>
    <row r="8" spans="1:4" x14ac:dyDescent="0.25">
      <c r="A8" s="3">
        <v>28200</v>
      </c>
      <c r="B8" s="226" t="s">
        <v>591</v>
      </c>
      <c r="C8" s="180">
        <v>110000</v>
      </c>
      <c r="D8" s="181"/>
    </row>
    <row r="9" spans="1:4" x14ac:dyDescent="0.25">
      <c r="A9" s="3">
        <v>30001</v>
      </c>
      <c r="B9" s="211" t="s">
        <v>592</v>
      </c>
      <c r="C9" s="180">
        <v>250</v>
      </c>
      <c r="D9" s="181"/>
    </row>
    <row r="10" spans="1:4" x14ac:dyDescent="0.25">
      <c r="A10" s="3">
        <v>31001</v>
      </c>
      <c r="B10" s="211" t="s">
        <v>593</v>
      </c>
      <c r="C10" s="180">
        <v>83506.740000000005</v>
      </c>
      <c r="D10" s="181"/>
    </row>
    <row r="11" spans="1:4" x14ac:dyDescent="0.25">
      <c r="A11" s="3">
        <v>31010</v>
      </c>
      <c r="B11" s="213" t="s">
        <v>594</v>
      </c>
      <c r="C11" s="231">
        <v>25000</v>
      </c>
      <c r="D11" s="181"/>
    </row>
    <row r="12" spans="1:4" x14ac:dyDescent="0.25">
      <c r="A12" s="3">
        <v>31016</v>
      </c>
      <c r="B12" s="213" t="s">
        <v>595</v>
      </c>
      <c r="C12" s="180">
        <v>19500</v>
      </c>
      <c r="D12" s="181"/>
    </row>
    <row r="13" spans="1:4" x14ac:dyDescent="0.25">
      <c r="A13" s="3">
        <v>31101</v>
      </c>
      <c r="B13" s="211" t="s">
        <v>596</v>
      </c>
      <c r="C13" s="180">
        <v>2500</v>
      </c>
      <c r="D13" s="181"/>
    </row>
    <row r="14" spans="1:4" x14ac:dyDescent="0.25">
      <c r="A14" s="3">
        <v>31201</v>
      </c>
      <c r="B14" s="211" t="s">
        <v>597</v>
      </c>
      <c r="C14" s="180">
        <v>200</v>
      </c>
      <c r="D14" s="181"/>
    </row>
    <row r="15" spans="1:4" x14ac:dyDescent="0.25">
      <c r="A15" s="3">
        <v>32109</v>
      </c>
      <c r="B15" s="211" t="s">
        <v>598</v>
      </c>
      <c r="C15" s="180">
        <v>45000</v>
      </c>
      <c r="D15" s="181"/>
    </row>
    <row r="16" spans="1:4" x14ac:dyDescent="0.25">
      <c r="A16" s="3">
        <v>38001</v>
      </c>
      <c r="B16" s="211" t="s">
        <v>729</v>
      </c>
      <c r="C16" s="180">
        <v>15000</v>
      </c>
      <c r="D16" s="181"/>
    </row>
    <row r="17" spans="1:4" x14ac:dyDescent="0.25">
      <c r="A17" s="3">
        <v>38002</v>
      </c>
      <c r="B17" s="211" t="s">
        <v>599</v>
      </c>
      <c r="C17" s="180">
        <v>1200</v>
      </c>
      <c r="D17" s="181"/>
    </row>
    <row r="18" spans="1:4" x14ac:dyDescent="0.25">
      <c r="A18" s="3">
        <v>38003</v>
      </c>
      <c r="B18" s="211" t="s">
        <v>600</v>
      </c>
      <c r="C18" s="180">
        <v>20000</v>
      </c>
      <c r="D18" s="181"/>
    </row>
    <row r="19" spans="1:4" x14ac:dyDescent="0.25">
      <c r="A19" s="3">
        <v>39100</v>
      </c>
      <c r="B19" s="211" t="s">
        <v>601</v>
      </c>
      <c r="C19" s="180">
        <v>3000</v>
      </c>
      <c r="D19" s="181"/>
    </row>
    <row r="20" spans="1:4" x14ac:dyDescent="0.25">
      <c r="A20" s="3">
        <v>39200</v>
      </c>
      <c r="B20" s="211" t="s">
        <v>602</v>
      </c>
      <c r="C20" s="180">
        <v>2000</v>
      </c>
      <c r="D20" s="181"/>
    </row>
    <row r="21" spans="1:4" x14ac:dyDescent="0.25">
      <c r="A21" s="3">
        <v>39601</v>
      </c>
      <c r="B21" s="211" t="s">
        <v>603</v>
      </c>
      <c r="C21" s="180">
        <v>8000</v>
      </c>
      <c r="D21" s="181"/>
    </row>
    <row r="22" spans="1:4" x14ac:dyDescent="0.25">
      <c r="A22" s="3">
        <v>39602</v>
      </c>
      <c r="B22" s="211" t="s">
        <v>604</v>
      </c>
      <c r="C22" s="180">
        <v>350</v>
      </c>
      <c r="D22" s="181"/>
    </row>
    <row r="23" spans="1:4" x14ac:dyDescent="0.25">
      <c r="A23" s="3">
        <v>39900</v>
      </c>
      <c r="B23" s="211" t="s">
        <v>605</v>
      </c>
      <c r="C23" s="180">
        <v>16200.16</v>
      </c>
      <c r="D23" s="181"/>
    </row>
    <row r="24" spans="1:4" x14ac:dyDescent="0.25">
      <c r="A24" s="3">
        <v>41001</v>
      </c>
      <c r="B24" s="211" t="s">
        <v>606</v>
      </c>
      <c r="C24" s="180">
        <v>2813.75</v>
      </c>
      <c r="D24" s="181"/>
    </row>
    <row r="25" spans="1:4" x14ac:dyDescent="0.25">
      <c r="A25" s="3">
        <v>41002</v>
      </c>
      <c r="B25" s="211" t="s">
        <v>607</v>
      </c>
      <c r="C25" s="180">
        <v>10281.9</v>
      </c>
      <c r="D25" s="181"/>
    </row>
    <row r="26" spans="1:4" x14ac:dyDescent="0.25">
      <c r="A26" s="3">
        <v>41003</v>
      </c>
      <c r="B26" s="213" t="s">
        <v>608</v>
      </c>
      <c r="C26" s="180">
        <v>3000</v>
      </c>
      <c r="D26" s="181"/>
    </row>
    <row r="27" spans="1:4" x14ac:dyDescent="0.25">
      <c r="A27" s="3">
        <v>41004</v>
      </c>
      <c r="B27" s="213" t="s">
        <v>609</v>
      </c>
      <c r="C27" s="180">
        <v>2700</v>
      </c>
      <c r="D27" s="181"/>
    </row>
    <row r="28" spans="1:4" x14ac:dyDescent="0.25">
      <c r="A28" s="3">
        <v>41005</v>
      </c>
      <c r="B28" s="213" t="s">
        <v>610</v>
      </c>
      <c r="C28" s="180">
        <v>1000</v>
      </c>
      <c r="D28" s="181"/>
    </row>
    <row r="29" spans="1:4" x14ac:dyDescent="0.25">
      <c r="A29" s="3">
        <v>41006</v>
      </c>
      <c r="B29" s="213" t="s">
        <v>611</v>
      </c>
      <c r="C29" s="180">
        <v>1600</v>
      </c>
      <c r="D29" s="181"/>
    </row>
    <row r="30" spans="1:4" x14ac:dyDescent="0.25">
      <c r="A30" s="3">
        <v>41007</v>
      </c>
      <c r="B30" s="213" t="s">
        <v>612</v>
      </c>
      <c r="C30" s="180">
        <v>400</v>
      </c>
      <c r="D30" s="181"/>
    </row>
    <row r="31" spans="1:4" x14ac:dyDescent="0.25">
      <c r="A31" s="3">
        <v>41008</v>
      </c>
      <c r="B31" s="213" t="s">
        <v>613</v>
      </c>
      <c r="C31" s="180">
        <v>4000</v>
      </c>
      <c r="D31" s="181"/>
    </row>
    <row r="32" spans="1:4" x14ac:dyDescent="0.25">
      <c r="A32" s="224">
        <v>41100</v>
      </c>
      <c r="B32" s="225" t="s">
        <v>614</v>
      </c>
      <c r="C32" s="180">
        <v>10530.82</v>
      </c>
      <c r="D32" s="181"/>
    </row>
    <row r="33" spans="1:4" x14ac:dyDescent="0.25">
      <c r="A33" s="3">
        <v>42001</v>
      </c>
      <c r="B33" s="226" t="s">
        <v>615</v>
      </c>
      <c r="C33" s="252">
        <v>769500</v>
      </c>
      <c r="D33" s="178"/>
    </row>
    <row r="34" spans="1:4" x14ac:dyDescent="0.25">
      <c r="A34" s="3">
        <v>42002</v>
      </c>
      <c r="B34" s="211" t="s">
        <v>616</v>
      </c>
      <c r="C34" s="180">
        <v>1500</v>
      </c>
      <c r="D34" s="182"/>
    </row>
    <row r="35" spans="1:4" x14ac:dyDescent="0.25">
      <c r="A35" s="3">
        <v>42003</v>
      </c>
      <c r="B35" s="211" t="s">
        <v>617</v>
      </c>
      <c r="C35" s="180">
        <v>4000</v>
      </c>
      <c r="D35" s="182"/>
    </row>
    <row r="36" spans="1:4" x14ac:dyDescent="0.25">
      <c r="A36" s="3">
        <v>42004</v>
      </c>
      <c r="B36" s="211" t="s">
        <v>618</v>
      </c>
      <c r="C36" s="180">
        <v>8500</v>
      </c>
      <c r="D36" s="182"/>
    </row>
    <row r="37" spans="1:4" x14ac:dyDescent="0.25">
      <c r="A37" s="3">
        <v>42005</v>
      </c>
      <c r="B37" s="211" t="s">
        <v>619</v>
      </c>
      <c r="C37" s="180">
        <v>110000</v>
      </c>
      <c r="D37" s="182"/>
    </row>
    <row r="38" spans="1:4" x14ac:dyDescent="0.25">
      <c r="A38" s="3">
        <v>42006</v>
      </c>
      <c r="B38" s="211" t="s">
        <v>620</v>
      </c>
      <c r="C38" s="180">
        <v>3000</v>
      </c>
      <c r="D38" s="182"/>
    </row>
    <row r="39" spans="1:4" x14ac:dyDescent="0.25">
      <c r="A39" s="3">
        <v>42007</v>
      </c>
      <c r="B39" s="211" t="s">
        <v>621</v>
      </c>
      <c r="C39" s="180">
        <v>6000</v>
      </c>
      <c r="D39" s="182"/>
    </row>
    <row r="40" spans="1:4" ht="25" x14ac:dyDescent="0.25">
      <c r="A40" s="3">
        <v>48100</v>
      </c>
      <c r="B40" s="226" t="s">
        <v>704</v>
      </c>
      <c r="C40" s="252">
        <v>3000</v>
      </c>
      <c r="D40" s="182"/>
    </row>
    <row r="41" spans="1:4" x14ac:dyDescent="0.25">
      <c r="A41" s="3">
        <v>54001</v>
      </c>
      <c r="B41" s="226" t="s">
        <v>622</v>
      </c>
      <c r="C41" s="252">
        <v>4500</v>
      </c>
      <c r="D41" s="182"/>
    </row>
    <row r="42" spans="1:4" x14ac:dyDescent="0.25">
      <c r="A42" s="3">
        <v>54002</v>
      </c>
      <c r="B42" s="211" t="s">
        <v>623</v>
      </c>
      <c r="C42" s="180">
        <v>427</v>
      </c>
      <c r="D42" s="179"/>
    </row>
    <row r="43" spans="1:4" x14ac:dyDescent="0.25">
      <c r="A43" s="3">
        <v>54003</v>
      </c>
      <c r="B43" s="211" t="s">
        <v>624</v>
      </c>
      <c r="C43" s="180">
        <v>3669.5</v>
      </c>
      <c r="D43" s="181"/>
    </row>
    <row r="44" spans="1:4" x14ac:dyDescent="0.25">
      <c r="A44" s="3">
        <v>54004</v>
      </c>
      <c r="B44" s="211" t="s">
        <v>625</v>
      </c>
      <c r="C44" s="180">
        <v>4560</v>
      </c>
      <c r="D44" s="179"/>
    </row>
    <row r="45" spans="1:4" x14ac:dyDescent="0.25">
      <c r="A45" s="3">
        <v>54100</v>
      </c>
      <c r="B45" s="211" t="s">
        <v>626</v>
      </c>
      <c r="C45" s="180">
        <v>1834</v>
      </c>
      <c r="D45" s="179"/>
    </row>
    <row r="46" spans="1:4" x14ac:dyDescent="0.25">
      <c r="A46" s="3">
        <v>55100</v>
      </c>
      <c r="B46" s="211" t="s">
        <v>627</v>
      </c>
      <c r="C46" s="180">
        <v>28000</v>
      </c>
      <c r="D46" s="181"/>
    </row>
    <row r="47" spans="1:4" x14ac:dyDescent="0.25">
      <c r="A47" s="3">
        <v>55200</v>
      </c>
      <c r="B47" s="211" t="s">
        <v>628</v>
      </c>
      <c r="C47" s="180">
        <v>19185</v>
      </c>
      <c r="D47" s="181"/>
    </row>
    <row r="48" spans="1:4" x14ac:dyDescent="0.25">
      <c r="A48" s="3">
        <v>56000</v>
      </c>
      <c r="B48" s="211" t="s">
        <v>629</v>
      </c>
      <c r="C48" s="231">
        <v>0</v>
      </c>
      <c r="D48" s="181"/>
    </row>
    <row r="49" spans="1:4" s="185" customFormat="1" x14ac:dyDescent="0.25">
      <c r="A49" s="253">
        <v>60300</v>
      </c>
      <c r="B49" s="226" t="s">
        <v>630</v>
      </c>
      <c r="C49" s="252">
        <v>230000</v>
      </c>
      <c r="D49" s="254"/>
    </row>
    <row r="50" spans="1:4" x14ac:dyDescent="0.25">
      <c r="A50" s="3">
        <v>65000</v>
      </c>
      <c r="B50" s="211" t="s">
        <v>631</v>
      </c>
      <c r="C50" s="180">
        <v>10000</v>
      </c>
      <c r="D50" s="179"/>
    </row>
    <row r="51" spans="1:4" x14ac:dyDescent="0.25">
      <c r="A51" s="3">
        <v>70000</v>
      </c>
      <c r="B51" s="211" t="s">
        <v>674</v>
      </c>
      <c r="C51" s="180">
        <v>3538.04</v>
      </c>
      <c r="D51" s="179"/>
    </row>
    <row r="52" spans="1:4" x14ac:dyDescent="0.25">
      <c r="A52" s="3">
        <v>71000</v>
      </c>
      <c r="B52" s="226" t="s">
        <v>700</v>
      </c>
      <c r="C52" s="252">
        <v>4000</v>
      </c>
      <c r="D52" s="179"/>
    </row>
    <row r="53" spans="1:4" x14ac:dyDescent="0.25">
      <c r="A53" s="3">
        <v>71200</v>
      </c>
      <c r="B53" s="226" t="s">
        <v>701</v>
      </c>
      <c r="C53" s="252">
        <v>8000</v>
      </c>
      <c r="D53" s="178"/>
    </row>
    <row r="54" spans="1:4" x14ac:dyDescent="0.25">
      <c r="A54" s="3">
        <v>71201</v>
      </c>
      <c r="B54" s="226" t="s">
        <v>748</v>
      </c>
      <c r="C54" s="252">
        <v>4000</v>
      </c>
      <c r="D54" s="178"/>
    </row>
    <row r="55" spans="1:4" x14ac:dyDescent="0.25">
      <c r="A55" s="3">
        <v>72001</v>
      </c>
      <c r="B55" s="226" t="s">
        <v>733</v>
      </c>
      <c r="C55" s="252">
        <v>0</v>
      </c>
      <c r="D55" s="178"/>
    </row>
    <row r="56" spans="1:4" x14ac:dyDescent="0.25">
      <c r="A56" s="35">
        <v>72002</v>
      </c>
      <c r="B56" s="226" t="s">
        <v>698</v>
      </c>
      <c r="C56" s="252">
        <v>28000</v>
      </c>
      <c r="D56" s="178"/>
    </row>
    <row r="57" spans="1:4" x14ac:dyDescent="0.25">
      <c r="A57" s="3">
        <v>72003</v>
      </c>
      <c r="B57" s="211" t="s">
        <v>663</v>
      </c>
      <c r="C57" s="180">
        <v>8140.8</v>
      </c>
      <c r="D57" s="181"/>
    </row>
    <row r="58" spans="1:4" x14ac:dyDescent="0.25">
      <c r="A58" s="3">
        <v>72004</v>
      </c>
      <c r="B58" s="226" t="s">
        <v>712</v>
      </c>
      <c r="C58" s="252">
        <v>14000</v>
      </c>
      <c r="D58" s="178"/>
    </row>
    <row r="59" spans="1:4" x14ac:dyDescent="0.25">
      <c r="A59" s="3">
        <v>72005</v>
      </c>
      <c r="B59" s="226" t="s">
        <v>699</v>
      </c>
      <c r="C59" s="252">
        <v>6000</v>
      </c>
      <c r="D59" s="178"/>
    </row>
    <row r="60" spans="1:4" x14ac:dyDescent="0.25">
      <c r="A60" s="3">
        <v>73400</v>
      </c>
      <c r="B60" s="211" t="s">
        <v>632</v>
      </c>
      <c r="C60" s="180">
        <v>2878.02</v>
      </c>
      <c r="D60" s="178"/>
    </row>
    <row r="61" spans="1:4" x14ac:dyDescent="0.25">
      <c r="A61">
        <v>82000</v>
      </c>
      <c r="B61" s="211" t="s">
        <v>633</v>
      </c>
      <c r="C61" s="180">
        <v>12000</v>
      </c>
      <c r="D61" s="178"/>
    </row>
    <row r="62" spans="1:4" x14ac:dyDescent="0.25">
      <c r="B62" s="230"/>
      <c r="C62" s="231"/>
      <c r="D62" s="178"/>
    </row>
    <row r="63" spans="1:4" ht="15.5" x14ac:dyDescent="0.35">
      <c r="B63" s="214" t="s">
        <v>584</v>
      </c>
      <c r="C63" s="183">
        <f>SUM(C3:C61)</f>
        <v>2842855.4499999997</v>
      </c>
      <c r="D63" s="178"/>
    </row>
  </sheetData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GASTOS 2021 Enviar</vt:lpstr>
      <vt:lpstr>INGRESOS 2021 Enviar</vt:lpstr>
      <vt:lpstr>'GASTOS 2021 Enviar'!Área_de_impresión</vt:lpstr>
      <vt:lpstr>'INGRESOS 2021 Enviar'!Área_de_impresión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Citurrioz</dc:creator>
  <cp:lastModifiedBy>Ziortza</cp:lastModifiedBy>
  <cp:lastPrinted>2020-12-10T10:50:58Z</cp:lastPrinted>
  <dcterms:created xsi:type="dcterms:W3CDTF">2019-11-27T11:01:51Z</dcterms:created>
  <dcterms:modified xsi:type="dcterms:W3CDTF">2021-02-08T13:46:26Z</dcterms:modified>
</cp:coreProperties>
</file>